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4D495FBC-95A6-4154-85D8-91BB2B2099DC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OTC " sheetId="23" r:id="rId6"/>
    <sheet name="Non Iraqis" sheetId="20" r:id="rId7"/>
    <sheet name="Not Trading Bonds" sheetId="9" r:id="rId8"/>
    <sheet name="Suspend" sheetId="10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23" l="1"/>
  <c r="F10" i="23"/>
  <c r="F11" i="23" s="1"/>
  <c r="E10" i="23"/>
  <c r="D10" i="23"/>
  <c r="D11" i="23" s="1"/>
  <c r="F26" i="20"/>
  <c r="F27" i="20" s="1"/>
  <c r="E26" i="20"/>
  <c r="E27" i="20" s="1"/>
  <c r="D26" i="20"/>
  <c r="D27" i="20" s="1"/>
  <c r="F20" i="20"/>
  <c r="F21" i="20" s="1"/>
  <c r="E20" i="20"/>
  <c r="E21" i="20" s="1"/>
  <c r="D20" i="20"/>
  <c r="D21" i="20" s="1"/>
  <c r="F11" i="20"/>
  <c r="F12" i="20" s="1"/>
  <c r="E11" i="20"/>
  <c r="E12" i="20" s="1"/>
  <c r="D11" i="20"/>
  <c r="D12" i="20" s="1"/>
  <c r="M77" i="16" l="1"/>
  <c r="N77" i="16"/>
  <c r="L77" i="16"/>
  <c r="M43" i="16"/>
  <c r="N43" i="16"/>
  <c r="L43" i="16"/>
  <c r="L17" i="16"/>
  <c r="M17" i="16"/>
  <c r="N17" i="16"/>
  <c r="L48" i="16"/>
  <c r="M48" i="16"/>
  <c r="N48" i="16"/>
  <c r="L42" i="16"/>
  <c r="M42" i="16"/>
  <c r="N42" i="16"/>
  <c r="L75" i="16"/>
  <c r="M75" i="16"/>
  <c r="N75" i="16"/>
  <c r="L31" i="16"/>
  <c r="M31" i="16"/>
  <c r="N31" i="16"/>
  <c r="L60" i="16"/>
  <c r="M60" i="16"/>
  <c r="N60" i="16"/>
  <c r="L36" i="16"/>
  <c r="M36" i="16"/>
  <c r="N36" i="16"/>
  <c r="L72" i="16"/>
  <c r="M72" i="16"/>
  <c r="N72" i="16"/>
  <c r="L69" i="16"/>
  <c r="M69" i="16"/>
  <c r="N69" i="16"/>
  <c r="L54" i="16"/>
  <c r="M54" i="16"/>
  <c r="N54" i="16"/>
  <c r="L26" i="16"/>
  <c r="M26" i="16"/>
  <c r="N26" i="16"/>
  <c r="L64" i="16"/>
  <c r="M64" i="16"/>
  <c r="N64" i="16"/>
  <c r="L51" i="16"/>
  <c r="M51" i="16"/>
  <c r="N51" i="16"/>
  <c r="L21" i="16"/>
  <c r="M21" i="16"/>
  <c r="N21" i="16"/>
  <c r="H8" i="15"/>
  <c r="I8" i="15"/>
  <c r="G8" i="15"/>
  <c r="N55" i="16" l="1"/>
  <c r="N76" i="16"/>
  <c r="M76" i="16"/>
  <c r="L76" i="16"/>
  <c r="M55" i="16"/>
  <c r="L55" i="16"/>
  <c r="J10" i="12"/>
  <c r="E10" i="12"/>
  <c r="I6" i="12" l="1"/>
  <c r="D6" i="12"/>
  <c r="N6" i="12"/>
  <c r="E11" i="12"/>
  <c r="J11" i="12"/>
</calcChain>
</file>

<file path=xl/sharedStrings.xml><?xml version="1.0" encoding="utf-8"?>
<sst xmlns="http://schemas.openxmlformats.org/spreadsheetml/2006/main" count="564" uniqueCount="326">
  <si>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</si>
  <si>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</si>
  <si>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</si>
  <si>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</si>
  <si>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</si>
  <si>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</si>
  <si>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</si>
  <si>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</si>
  <si>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</si>
  <si>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</si>
  <si>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</si>
  <si>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</si>
  <si>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</si>
  <si>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</si>
  <si>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</si>
  <si>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</si>
  <si>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</si>
  <si>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</si>
  <si>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</si>
  <si>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</si>
  <si>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</si>
  <si>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</si>
  <si>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</si>
  <si>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</si>
  <si>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</si>
  <si>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</si>
  <si>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</si>
  <si>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</si>
  <si>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</si>
  <si>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</si>
  <si>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</si>
  <si>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</si>
  <si>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</si>
  <si>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</si>
  <si>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</si>
  <si>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</si>
  <si>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</si>
  <si>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</si>
  <si>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</si>
  <si>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</si>
  <si>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</si>
  <si>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</si>
  <si>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</si>
  <si>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</si>
  <si>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</si>
  <si>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</si>
  <si>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</si>
  <si>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</si>
  <si>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</si>
  <si>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</si>
  <si>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</si>
  <si>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</si>
  <si>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</si>
  <si>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</si>
  <si>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</si>
  <si>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</si>
  <si>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</si>
  <si>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</si>
  <si>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</si>
  <si>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</si>
  <si>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</si>
  <si>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</si>
  <si>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</si>
  <si>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</si>
  <si>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</si>
  <si>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</si>
  <si>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</si>
  <si>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</si>
  <si>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</si>
  <si>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</si>
  <si>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</si>
  <si>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</si>
  <si>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</si>
  <si>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</si>
  <si>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</si>
  <si>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</si>
  <si>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</si>
  <si>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</si>
  <si>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</si>
  <si>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</si>
  <si>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</si>
  <si>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</si>
  <si>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</si>
  <si>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</si>
  <si>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</si>
  <si>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</si>
  <si>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</si>
  <si>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</si>
  <si>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</si>
  <si>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</si>
  <si>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</si>
  <si>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</si>
  <si>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</si>
  <si>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</si>
  <si>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</si>
  <si>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</si>
  <si>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</si>
  <si>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</si>
  <si>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</si>
  <si>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</si>
  <si>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</si>
  <si>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</si>
  <si>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</si>
  <si>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</si>
  <si>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</si>
  <si>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AIPM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</si>
  <si>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</si>
  <si>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</si>
  <si>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</si>
  <si>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</si>
  <si>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</si>
  <si>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</si>
  <si>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</si>
  <si>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</si>
  <si>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</si>
  <si>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Agricultural Products Meat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</si>
  <si>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</si>
  <si>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</si>
  <si>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</si>
  <si>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</si>
  <si>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</si>
  <si>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</si>
  <si>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</si>
  <si>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</si>
  <si>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</si>
  <si>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</si>
  <si>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</si>
  <si>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</si>
  <si>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</si>
  <si>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</si>
  <si>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</si>
  <si>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</si>
  <si>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</si>
  <si>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</si>
  <si>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</si>
  <si>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</si>
  <si>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</si>
  <si>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</si>
  <si>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</si>
  <si>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</si>
  <si>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</si>
  <si>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</si>
  <si>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</si>
  <si>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</si>
  <si>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</si>
  <si>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</si>
  <si>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</si>
  <si>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</si>
  <si>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</si>
  <si>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</si>
  <si>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</si>
  <si>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</si>
  <si>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</si>
  <si>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</si>
  <si>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</si>
  <si>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</si>
  <si>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</si>
  <si>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</si>
  <si>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</si>
  <si>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</si>
  <si>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</si>
  <si>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</si>
  <si>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</si>
  <si>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</si>
  <si>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</si>
  <si>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</si>
  <si>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</si>
  <si>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</si>
  <si>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</si>
  <si>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</si>
  <si>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</si>
  <si>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</si>
  <si>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</si>
  <si>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</si>
  <si>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</si>
  <si>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</si>
  <si>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</si>
  <si>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</si>
  <si>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</si>
  <si>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</si>
  <si>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</si>
  <si>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</si>
  <si>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</si>
  <si>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</si>
  <si>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</si>
  <si>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</si>
  <si>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</si>
  <si>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</si>
  <si>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</si>
  <si>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</si>
  <si>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</si>
  <si>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</si>
  <si>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</si>
  <si>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</si>
  <si>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</si>
  <si>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</si>
  <si>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</si>
  <si>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</si>
  <si>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</si>
  <si>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</si>
  <si>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</si>
  <si>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</si>
  <si>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</si>
  <si>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</si>
  <si>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</si>
  <si>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</si>
  <si>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</si>
  <si>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</si>
  <si>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</si>
  <si>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</si>
  <si>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</si>
  <si>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</si>
  <si>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</si>
  <si>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</si>
  <si>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</si>
  <si>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</si>
  <si>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</si>
  <si>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</si>
  <si>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SNUC</t>
  </si>
  <si>
    <t>AL-Nukhba for Construction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</si>
  <si>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</si>
  <si>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</si>
  <si>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</si>
  <si>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</si>
  <si>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</si>
  <si>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</si>
  <si>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</si>
  <si>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</si>
  <si>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</si>
  <si>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</si>
  <si>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</si>
  <si>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</si>
  <si>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</si>
  <si>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</si>
  <si>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</si>
  <si>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</si>
  <si>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</si>
  <si>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</si>
  <si>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</si>
  <si>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</si>
  <si>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</si>
  <si>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</si>
  <si>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</si>
  <si>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</si>
  <si>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</si>
  <si>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</si>
  <si>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</si>
  <si>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</si>
  <si>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</si>
  <si>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</si>
  <si>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</si>
  <si>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</si>
  <si>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</si>
  <si>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</si>
  <si>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</si>
  <si>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</si>
  <si>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</si>
  <si>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</si>
  <si>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</si>
  <si>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</si>
  <si>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</si>
  <si>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</si>
  <si>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</si>
  <si>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</si>
  <si>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</si>
  <si>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</si>
  <si>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</si>
  <si>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</si>
  <si>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</si>
  <si>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</si>
  <si>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</si>
  <si>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</si>
  <si>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</si>
  <si>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</si>
  <si>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</si>
  <si>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</si>
  <si>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</si>
  <si>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</si>
  <si>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</si>
  <si>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</si>
  <si>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</si>
  <si>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</si>
  <si>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</si>
  <si>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</si>
  <si>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</si>
  <si>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</si>
  <si>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</si>
  <si>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</si>
  <si>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</si>
  <si>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</si>
  <si>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</si>
  <si>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</si>
  <si>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</si>
  <si>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</si>
  <si>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</si>
  <si>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</si>
  <si>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</si>
  <si>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</si>
  <si>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</si>
  <si>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</si>
  <si>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>Total Of Banks Sector</t>
  </si>
  <si>
    <t xml:space="preserve">Total </t>
  </si>
  <si>
    <t>Monday 6/10/2025</t>
  </si>
  <si>
    <t>Bulletin No (178)</t>
  </si>
  <si>
    <t>ISX Trading Indices of Tuesday 7/10/2025</t>
  </si>
  <si>
    <t>Tuesday 7/10/2025</t>
  </si>
  <si>
    <t>Iraq Stock Exchange not trading companies of Tuesday 7/10/2025</t>
  </si>
  <si>
    <t xml:space="preserve">Undisclosed Platform Companies Bulletin No (178) </t>
  </si>
  <si>
    <t>Second Platform Market Bulletin No (178)</t>
  </si>
  <si>
    <t xml:space="preserve">Regular Market Bulletin No (178) </t>
  </si>
  <si>
    <t xml:space="preserve">Rehab Karbalaa </t>
  </si>
  <si>
    <t>HKAR</t>
  </si>
  <si>
    <t>Non Iraqis' Bulletin  Tuseday    Oct  7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</si>
  <si>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</si>
  <si>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</si>
  <si>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</si>
  <si>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</si>
  <si>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</si>
  <si>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</si>
  <si>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</si>
  <si>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</si>
  <si>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>Non Iraqi Trading of Regular Market (Sell)</t>
  </si>
  <si>
    <t xml:space="preserve">National Bank Of Iraq </t>
  </si>
  <si>
    <t>Non Iraqi Trading of OTC (Sell)</t>
  </si>
  <si>
    <t>Warka Bank for inv.&amp;Finance</t>
  </si>
  <si>
    <t xml:space="preserve">OTC Platform Trading Bulletin No (178)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</si>
</sst>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10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782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1" fillId="7" borderId="0" applyNumberFormat="0" applyBorder="0" applyAlignment="0" applyProtection="0"/>
    <xf numFmtId="0" fontId="22" fillId="10" borderId="40" applyNumberFormat="0" applyAlignment="0" applyProtection="0"/>
    <xf numFmtId="0" fontId="23" fillId="11" borderId="43" applyNumberFormat="0" applyAlignment="0" applyProtection="0"/>
    <xf numFmtId="166" fontId="19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0" borderId="37" applyNumberFormat="0" applyFill="0" applyAlignment="0" applyProtection="0"/>
    <xf numFmtId="0" fontId="27" fillId="0" borderId="38" applyNumberFormat="0" applyFill="0" applyAlignment="0" applyProtection="0"/>
    <xf numFmtId="0" fontId="28" fillId="0" borderId="39" applyNumberFormat="0" applyFill="0" applyAlignment="0" applyProtection="0"/>
    <xf numFmtId="0" fontId="28" fillId="0" borderId="0" applyNumberFormat="0" applyFill="0" applyBorder="0" applyAlignment="0" applyProtection="0"/>
    <xf numFmtId="0" fontId="29" fillId="9" borderId="40" applyNumberFormat="0" applyAlignment="0" applyProtection="0"/>
    <xf numFmtId="0" fontId="30" fillId="0" borderId="42" applyNumberFormat="0" applyFill="0" applyAlignment="0" applyProtection="0"/>
    <xf numFmtId="0" fontId="31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32" fillId="10" borderId="41" applyNumberFormat="0" applyAlignment="0" applyProtection="0"/>
    <xf numFmtId="0" fontId="33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37" applyNumberFormat="0" applyFill="0" applyAlignment="0" applyProtection="0"/>
    <xf numFmtId="0" fontId="39" fillId="0" borderId="38" applyNumberFormat="0" applyFill="0" applyAlignment="0" applyProtection="0"/>
    <xf numFmtId="0" fontId="36" fillId="0" borderId="39" applyNumberFormat="0" applyFill="0" applyAlignment="0" applyProtection="0"/>
    <xf numFmtId="0" fontId="36" fillId="0" borderId="0" applyNumberFormat="0" applyFill="0" applyBorder="0" applyAlignment="0" applyProtection="0"/>
    <xf numFmtId="0" fontId="40" fillId="6" borderId="0" applyNumberFormat="0" applyBorder="0" applyAlignment="0" applyProtection="0"/>
    <xf numFmtId="0" fontId="41" fillId="7" borderId="0" applyNumberFormat="0" applyBorder="0" applyAlignment="0" applyProtection="0"/>
    <xf numFmtId="0" fontId="42" fillId="9" borderId="40" applyNumberFormat="0" applyAlignment="0" applyProtection="0"/>
    <xf numFmtId="0" fontId="43" fillId="10" borderId="41" applyNumberFormat="0" applyAlignment="0" applyProtection="0"/>
    <xf numFmtId="0" fontId="44" fillId="10" borderId="40" applyNumberFormat="0" applyAlignment="0" applyProtection="0"/>
    <xf numFmtId="0" fontId="45" fillId="0" borderId="42" applyNumberFormat="0" applyFill="0" applyAlignment="0" applyProtection="0"/>
    <xf numFmtId="0" fontId="46" fillId="11" borderId="43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5" applyNumberFormat="0" applyFill="0" applyAlignment="0" applyProtection="0"/>
    <xf numFmtId="0" fontId="5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1" fillId="37" borderId="0" applyNumberFormat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4" fillId="55" borderId="56" applyNumberFormat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0" borderId="0" applyNumberFormat="0" applyBorder="0" applyAlignment="0" applyProtection="0"/>
    <xf numFmtId="0" fontId="51" fillId="43" borderId="0" applyNumberFormat="0" applyBorder="0" applyAlignment="0" applyProtection="0"/>
    <xf numFmtId="0" fontId="51" fillId="46" borderId="0" applyNumberFormat="0" applyBorder="0" applyAlignment="0" applyProtection="0"/>
    <xf numFmtId="0" fontId="20" fillId="16" borderId="0" applyNumberFormat="0" applyBorder="0" applyAlignment="0" applyProtection="0"/>
    <xf numFmtId="0" fontId="52" fillId="47" borderId="0" applyNumberFormat="0" applyBorder="0" applyAlignment="0" applyProtection="0"/>
    <xf numFmtId="0" fontId="20" fillId="20" borderId="0" applyNumberFormat="0" applyBorder="0" applyAlignment="0" applyProtection="0"/>
    <xf numFmtId="0" fontId="52" fillId="44" borderId="0" applyNumberFormat="0" applyBorder="0" applyAlignment="0" applyProtection="0"/>
    <xf numFmtId="0" fontId="20" fillId="24" borderId="0" applyNumberFormat="0" applyBorder="0" applyAlignment="0" applyProtection="0"/>
    <xf numFmtId="0" fontId="52" fillId="45" borderId="0" applyNumberFormat="0" applyBorder="0" applyAlignment="0" applyProtection="0"/>
    <xf numFmtId="0" fontId="20" fillId="28" borderId="0" applyNumberFormat="0" applyBorder="0" applyAlignment="0" applyProtection="0"/>
    <xf numFmtId="0" fontId="52" fillId="48" borderId="0" applyNumberFormat="0" applyBorder="0" applyAlignment="0" applyProtection="0"/>
    <xf numFmtId="0" fontId="20" fillId="32" borderId="0" applyNumberFormat="0" applyBorder="0" applyAlignment="0" applyProtection="0"/>
    <xf numFmtId="0" fontId="52" fillId="49" borderId="0" applyNumberFormat="0" applyBorder="0" applyAlignment="0" applyProtection="0"/>
    <xf numFmtId="0" fontId="20" fillId="36" borderId="0" applyNumberFormat="0" applyBorder="0" applyAlignment="0" applyProtection="0"/>
    <xf numFmtId="0" fontId="52" fillId="50" borderId="0" applyNumberFormat="0" applyBorder="0" applyAlignment="0" applyProtection="0"/>
    <xf numFmtId="0" fontId="20" fillId="13" borderId="0" applyNumberFormat="0" applyBorder="0" applyAlignment="0" applyProtection="0"/>
    <xf numFmtId="0" fontId="52" fillId="51" borderId="0" applyNumberFormat="0" applyBorder="0" applyAlignment="0" applyProtection="0"/>
    <xf numFmtId="0" fontId="20" fillId="17" borderId="0" applyNumberFormat="0" applyBorder="0" applyAlignment="0" applyProtection="0"/>
    <xf numFmtId="0" fontId="52" fillId="52" borderId="0" applyNumberFormat="0" applyBorder="0" applyAlignment="0" applyProtection="0"/>
    <xf numFmtId="0" fontId="20" fillId="21" borderId="0" applyNumberFormat="0" applyBorder="0" applyAlignment="0" applyProtection="0"/>
    <xf numFmtId="0" fontId="52" fillId="53" borderId="0" applyNumberFormat="0" applyBorder="0" applyAlignment="0" applyProtection="0"/>
    <xf numFmtId="0" fontId="20" fillId="25" borderId="0" applyNumberFormat="0" applyBorder="0" applyAlignment="0" applyProtection="0"/>
    <xf numFmtId="0" fontId="52" fillId="48" borderId="0" applyNumberFormat="0" applyBorder="0" applyAlignment="0" applyProtection="0"/>
    <xf numFmtId="0" fontId="20" fillId="29" borderId="0" applyNumberFormat="0" applyBorder="0" applyAlignment="0" applyProtection="0"/>
    <xf numFmtId="0" fontId="52" fillId="49" borderId="0" applyNumberFormat="0" applyBorder="0" applyAlignment="0" applyProtection="0"/>
    <xf numFmtId="0" fontId="20" fillId="33" borderId="0" applyNumberFormat="0" applyBorder="0" applyAlignment="0" applyProtection="0"/>
    <xf numFmtId="0" fontId="52" fillId="54" borderId="0" applyNumberFormat="0" applyBorder="0" applyAlignment="0" applyProtection="0"/>
    <xf numFmtId="0" fontId="21" fillId="7" borderId="0" applyNumberFormat="0" applyBorder="0" applyAlignment="0" applyProtection="0"/>
    <xf numFmtId="0" fontId="53" fillId="38" borderId="0" applyNumberFormat="0" applyBorder="0" applyAlignment="0" applyProtection="0"/>
    <xf numFmtId="0" fontId="22" fillId="10" borderId="40" applyNumberFormat="0" applyAlignment="0" applyProtection="0"/>
    <xf numFmtId="0" fontId="54" fillId="55" borderId="47" applyNumberFormat="0" applyAlignment="0" applyProtection="0"/>
    <xf numFmtId="0" fontId="23" fillId="11" borderId="43" applyNumberFormat="0" applyAlignment="0" applyProtection="0"/>
    <xf numFmtId="0" fontId="55" fillId="56" borderId="48" applyNumberFormat="0" applyAlignment="0" applyProtection="0"/>
    <xf numFmtId="0" fontId="2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57" fillId="39" borderId="0" applyNumberFormat="0" applyBorder="0" applyAlignment="0" applyProtection="0"/>
    <xf numFmtId="0" fontId="26" fillId="0" borderId="37" applyNumberFormat="0" applyFill="0" applyAlignment="0" applyProtection="0"/>
    <xf numFmtId="0" fontId="58" fillId="0" borderId="49" applyNumberFormat="0" applyFill="0" applyAlignment="0" applyProtection="0"/>
    <xf numFmtId="0" fontId="27" fillId="0" borderId="38" applyNumberFormat="0" applyFill="0" applyAlignment="0" applyProtection="0"/>
    <xf numFmtId="0" fontId="59" fillId="0" borderId="50" applyNumberFormat="0" applyFill="0" applyAlignment="0" applyProtection="0"/>
    <xf numFmtId="0" fontId="28" fillId="0" borderId="39" applyNumberFormat="0" applyFill="0" applyAlignment="0" applyProtection="0"/>
    <xf numFmtId="0" fontId="60" fillId="0" borderId="51" applyNumberFormat="0" applyFill="0" applyAlignment="0" applyProtection="0"/>
    <xf numFmtId="0" fontId="2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9" fillId="9" borderId="40" applyNumberFormat="0" applyAlignment="0" applyProtection="0"/>
    <xf numFmtId="0" fontId="61" fillId="42" borderId="47" applyNumberFormat="0" applyAlignment="0" applyProtection="0"/>
    <xf numFmtId="0" fontId="30" fillId="0" borderId="42" applyNumberFormat="0" applyFill="0" applyAlignment="0" applyProtection="0"/>
    <xf numFmtId="0" fontId="62" fillId="0" borderId="52" applyNumberFormat="0" applyFill="0" applyAlignment="0" applyProtection="0"/>
    <xf numFmtId="0" fontId="31" fillId="8" borderId="0" applyNumberFormat="0" applyBorder="0" applyAlignment="0" applyProtection="0"/>
    <xf numFmtId="0" fontId="63" fillId="57" borderId="0" applyNumberFormat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2" fillId="10" borderId="41" applyNumberFormat="0" applyAlignment="0" applyProtection="0"/>
    <xf numFmtId="0" fontId="65" fillId="55" borderId="54" applyNumberFormat="0" applyAlignment="0" applyProtection="0"/>
    <xf numFmtId="0" fontId="3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67" fillId="0" borderId="55" applyNumberFormat="0" applyFill="0" applyAlignment="0" applyProtection="0"/>
    <xf numFmtId="0" fontId="3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9" fillId="8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57" applyNumberFormat="0" applyFont="0" applyAlignment="0" applyProtection="0"/>
    <xf numFmtId="0" fontId="54" fillId="55" borderId="71" applyNumberFormat="0" applyAlignment="0" applyProtection="0"/>
    <xf numFmtId="0" fontId="6" fillId="58" borderId="72" applyNumberFormat="0" applyFont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1" fillId="42" borderId="71" applyNumberFormat="0" applyAlignment="0" applyProtection="0"/>
    <xf numFmtId="0" fontId="54" fillId="55" borderId="71" applyNumberForma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1" fillId="42" borderId="71" applyNumberFormat="0" applyAlignment="0" applyProtection="0"/>
    <xf numFmtId="0" fontId="54" fillId="55" borderId="71" applyNumberForma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1" fillId="42" borderId="71" applyNumberFormat="0" applyAlignment="0" applyProtection="0"/>
    <xf numFmtId="0" fontId="54" fillId="55" borderId="71" applyNumberForma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1" fillId="42" borderId="71" applyNumberFormat="0" applyAlignment="0" applyProtection="0"/>
    <xf numFmtId="0" fontId="54" fillId="55" borderId="71" applyNumberForma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54" fillId="55" borderId="71" applyNumberFormat="0" applyAlignment="0" applyProtection="0"/>
    <xf numFmtId="0" fontId="61" fillId="42" borderId="71" applyNumberFormat="0" applyAlignment="0" applyProtection="0"/>
    <xf numFmtId="0" fontId="6" fillId="58" borderId="72" applyNumberFormat="0" applyFont="0" applyAlignment="0" applyProtection="0"/>
    <xf numFmtId="0" fontId="6" fillId="58" borderId="72" applyNumberFormat="0" applyFont="0" applyAlignment="0" applyProtection="0"/>
    <xf numFmtId="0" fontId="65" fillId="55" borderId="73" applyNumberFormat="0" applyAlignment="0" applyProtection="0"/>
    <xf numFmtId="0" fontId="67" fillId="0" borderId="74" applyNumberFormat="0" applyFill="0" applyAlignment="0" applyProtection="0"/>
    <xf numFmtId="0" fontId="6" fillId="58" borderId="72" applyNumberFormat="0" applyFont="0" applyAlignment="0" applyProtection="0"/>
    <xf numFmtId="0" fontId="6" fillId="58" borderId="79" applyNumberFormat="0" applyFont="0" applyAlignment="0" applyProtection="0"/>
    <xf numFmtId="0" fontId="65" fillId="55" borderId="80" applyNumberFormat="0" applyAlignment="0" applyProtection="0"/>
    <xf numFmtId="0" fontId="6" fillId="58" borderId="79" applyNumberFormat="0" applyFont="0" applyAlignment="0" applyProtection="0"/>
    <xf numFmtId="0" fontId="54" fillId="55" borderId="78" applyNumberFormat="0" applyAlignment="0" applyProtection="0"/>
    <xf numFmtId="0" fontId="6" fillId="58" borderId="79" applyNumberFormat="0" applyFont="0" applyAlignment="0" applyProtection="0"/>
    <xf numFmtId="0" fontId="67" fillId="0" borderId="81" applyNumberFormat="0" applyFill="0" applyAlignment="0" applyProtection="0"/>
    <xf numFmtId="0" fontId="65" fillId="55" borderId="80" applyNumberFormat="0" applyAlignment="0" applyProtection="0"/>
    <xf numFmtId="0" fontId="67" fillId="0" borderId="81" applyNumberFormat="0" applyFill="0" applyAlignment="0" applyProtection="0"/>
    <xf numFmtId="0" fontId="61" fillId="42" borderId="78" applyNumberFormat="0" applyAlignment="0" applyProtection="0"/>
    <xf numFmtId="0" fontId="54" fillId="55" borderId="78" applyNumberFormat="0" applyAlignment="0" applyProtection="0"/>
    <xf numFmtId="0" fontId="6" fillId="58" borderId="79" applyNumberFormat="0" applyFont="0" applyAlignment="0" applyProtection="0"/>
    <xf numFmtId="0" fontId="54" fillId="55" borderId="78" applyNumberFormat="0" applyAlignment="0" applyProtection="0"/>
    <xf numFmtId="0" fontId="61" fillId="42" borderId="78" applyNumberFormat="0" applyAlignment="0" applyProtection="0"/>
    <xf numFmtId="0" fontId="54" fillId="55" borderId="78" applyNumberFormat="0" applyAlignment="0" applyProtection="0"/>
    <xf numFmtId="0" fontId="67" fillId="0" borderId="81" applyNumberFormat="0" applyFill="0" applyAlignment="0" applyProtection="0"/>
    <xf numFmtId="0" fontId="65" fillId="55" borderId="80" applyNumberFormat="0" applyAlignment="0" applyProtection="0"/>
    <xf numFmtId="0" fontId="67" fillId="0" borderId="81" applyNumberFormat="0" applyFill="0" applyAlignment="0" applyProtection="0"/>
    <xf numFmtId="0" fontId="6" fillId="58" borderId="79" applyNumberFormat="0" applyFont="0" applyAlignment="0" applyProtection="0"/>
    <xf numFmtId="0" fontId="6" fillId="58" borderId="79" applyNumberFormat="0" applyFont="0" applyAlignment="0" applyProtection="0"/>
    <xf numFmtId="0" fontId="61" fillId="42" borderId="78" applyNumberFormat="0" applyAlignment="0" applyProtection="0"/>
    <xf numFmtId="0" fontId="6" fillId="58" borderId="79" applyNumberFormat="0" applyFont="0" applyAlignment="0" applyProtection="0"/>
    <xf numFmtId="0" fontId="6" fillId="58" borderId="79" applyNumberFormat="0" applyFont="0" applyAlignment="0" applyProtection="0"/>
    <xf numFmtId="0" fontId="65" fillId="55" borderId="80" applyNumberFormat="0" applyAlignment="0" applyProtection="0"/>
    <xf numFmtId="0" fontId="6" fillId="58" borderId="79" applyNumberFormat="0" applyFont="0" applyAlignment="0" applyProtection="0"/>
    <xf numFmtId="0" fontId="6" fillId="58" borderId="79" applyNumberFormat="0" applyFont="0" applyAlignment="0" applyProtection="0"/>
    <xf numFmtId="0" fontId="61" fillId="42" borderId="78" applyNumberFormat="0" applyAlignment="0" applyProtection="0"/>
    <xf numFmtId="0" fontId="54" fillId="55" borderId="78" applyNumberFormat="0" applyAlignment="0" applyProtection="0"/>
    <xf numFmtId="0" fontId="54" fillId="55" borderId="78" applyNumberFormat="0" applyAlignment="0" applyProtection="0"/>
    <xf numFmtId="0" fontId="67" fillId="0" borderId="81" applyNumberFormat="0" applyFill="0" applyAlignment="0" applyProtection="0"/>
    <xf numFmtId="0" fontId="67" fillId="0" borderId="81" applyNumberFormat="0" applyFill="0" applyAlignment="0" applyProtection="0"/>
    <xf numFmtId="0" fontId="61" fillId="42" borderId="78" applyNumberFormat="0" applyAlignment="0" applyProtection="0"/>
    <xf numFmtId="0" fontId="6" fillId="58" borderId="79" applyNumberFormat="0" applyFont="0" applyAlignment="0" applyProtection="0"/>
    <xf numFmtId="0" fontId="65" fillId="55" borderId="80" applyNumberFormat="0" applyAlignment="0" applyProtection="0"/>
    <xf numFmtId="0" fontId="6" fillId="58" borderId="79" applyNumberFormat="0" applyFont="0" applyAlignment="0" applyProtection="0"/>
    <xf numFmtId="0" fontId="61" fillId="42" borderId="78" applyNumberFormat="0" applyAlignment="0" applyProtection="0"/>
    <xf numFmtId="0" fontId="65" fillId="55" borderId="80" applyNumberFormat="0" applyAlignment="0" applyProtection="0"/>
    <xf numFmtId="0" fontId="54" fillId="55" borderId="84" applyNumberFormat="0" applyAlignment="0" applyProtection="0"/>
    <xf numFmtId="0" fontId="61" fillId="42" borderId="84" applyNumberFormat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54" fillId="55" borderId="84" applyNumberFormat="0" applyAlignment="0" applyProtection="0"/>
    <xf numFmtId="0" fontId="61" fillId="42" borderId="84" applyNumberFormat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1" fillId="42" borderId="84" applyNumberFormat="0" applyAlignment="0" applyProtection="0"/>
    <xf numFmtId="0" fontId="54" fillId="55" borderId="84" applyNumberForma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1" fillId="42" borderId="84" applyNumberFormat="0" applyAlignment="0" applyProtection="0"/>
    <xf numFmtId="0" fontId="54" fillId="55" borderId="84" applyNumberForma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54" fillId="55" borderId="84" applyNumberFormat="0" applyAlignment="0" applyProtection="0"/>
    <xf numFmtId="0" fontId="61" fillId="42" borderId="84" applyNumberFormat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54" fillId="55" borderId="84" applyNumberFormat="0" applyAlignment="0" applyProtection="0"/>
    <xf numFmtId="0" fontId="61" fillId="42" borderId="84" applyNumberFormat="0" applyAlignment="0" applyProtection="0"/>
    <xf numFmtId="0" fontId="6" fillId="58" borderId="85" applyNumberFormat="0" applyFont="0" applyAlignment="0" applyProtection="0"/>
    <xf numFmtId="0" fontId="6" fillId="58" borderId="85" applyNumberFormat="0" applyFont="0" applyAlignment="0" applyProtection="0"/>
    <xf numFmtId="0" fontId="65" fillId="55" borderId="86" applyNumberFormat="0" applyAlignment="0" applyProtection="0"/>
    <xf numFmtId="0" fontId="67" fillId="0" borderId="87" applyNumberFormat="0" applyFill="0" applyAlignment="0" applyProtection="0"/>
    <xf numFmtId="0" fontId="54" fillId="55" borderId="106" applyNumberFormat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1" fillId="42" borderId="106" applyNumberFormat="0" applyAlignment="0" applyProtection="0"/>
    <xf numFmtId="0" fontId="54" fillId="55" borderId="106" applyNumberForma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1" fillId="42" borderId="106" applyNumberFormat="0" applyAlignment="0" applyProtection="0"/>
    <xf numFmtId="0" fontId="54" fillId="55" borderId="106" applyNumberForma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1" fillId="42" borderId="106" applyNumberFormat="0" applyAlignment="0" applyProtection="0"/>
    <xf numFmtId="0" fontId="54" fillId="55" borderId="106" applyNumberForma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1" fillId="42" borderId="106" applyNumberFormat="0" applyAlignment="0" applyProtection="0"/>
    <xf numFmtId="0" fontId="54" fillId="55" borderId="106" applyNumberForma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06" applyNumberFormat="0" applyAlignment="0" applyProtection="0"/>
    <xf numFmtId="0" fontId="61" fillId="42" borderId="106" applyNumberFormat="0" applyAlignment="0" applyProtection="0"/>
    <xf numFmtId="0" fontId="6" fillId="58" borderId="107" applyNumberFormat="0" applyFont="0" applyAlignment="0" applyProtection="0"/>
    <xf numFmtId="0" fontId="6" fillId="58" borderId="107" applyNumberFormat="0" applyFont="0" applyAlignment="0" applyProtection="0"/>
    <xf numFmtId="0" fontId="65" fillId="55" borderId="108" applyNumberFormat="0" applyAlignment="0" applyProtection="0"/>
    <xf numFmtId="0" fontId="67" fillId="0" borderId="109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07" applyNumberFormat="0" applyFont="0" applyAlignment="0" applyProtection="0"/>
    <xf numFmtId="0" fontId="54" fillId="55" borderId="110" applyNumberFormat="0" applyAlignment="0" applyProtection="0"/>
    <xf numFmtId="0" fontId="6" fillId="58" borderId="111" applyNumberFormat="0" applyFont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" fillId="58" borderId="111" applyNumberFormat="0" applyFont="0" applyAlignment="0" applyProtection="0"/>
    <xf numFmtId="0" fontId="54" fillId="55" borderId="110" applyNumberFormat="0" applyAlignment="0" applyProtection="0"/>
    <xf numFmtId="0" fontId="6" fillId="58" borderId="111" applyNumberFormat="0" applyFont="0" applyAlignment="0" applyProtection="0"/>
    <xf numFmtId="0" fontId="67" fillId="0" borderId="113" applyNumberFormat="0" applyFill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" fillId="58" borderId="111" applyNumberFormat="0" applyFont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7" fillId="0" borderId="113" applyNumberFormat="0" applyFill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54" fillId="55" borderId="110" applyNumberFormat="0" applyAlignment="0" applyProtection="0"/>
    <xf numFmtId="0" fontId="67" fillId="0" borderId="113" applyNumberFormat="0" applyFill="0" applyAlignment="0" applyProtection="0"/>
    <xf numFmtId="0" fontId="67" fillId="0" borderId="113" applyNumberFormat="0" applyFill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65" fillId="55" borderId="112" applyNumberFormat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1" fillId="42" borderId="110" applyNumberFormat="0" applyAlignment="0" applyProtection="0"/>
    <xf numFmtId="0" fontId="54" fillId="55" borderId="110" applyNumberForma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54" fillId="55" borderId="110" applyNumberFormat="0" applyAlignment="0" applyProtection="0"/>
    <xf numFmtId="0" fontId="61" fillId="42" borderId="110" applyNumberFormat="0" applyAlignment="0" applyProtection="0"/>
    <xf numFmtId="0" fontId="6" fillId="58" borderId="111" applyNumberFormat="0" applyFont="0" applyAlignment="0" applyProtection="0"/>
    <xf numFmtId="0" fontId="6" fillId="58" borderId="111" applyNumberFormat="0" applyFont="0" applyAlignment="0" applyProtection="0"/>
    <xf numFmtId="0" fontId="65" fillId="55" borderId="112" applyNumberFormat="0" applyAlignment="0" applyProtection="0"/>
    <xf numFmtId="0" fontId="67" fillId="0" borderId="113" applyNumberFormat="0" applyFill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14" applyNumberFormat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1" fillId="42" borderId="114" applyNumberFormat="0" applyAlignment="0" applyProtection="0"/>
    <xf numFmtId="0" fontId="54" fillId="55" borderId="114" applyNumberForma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1" fillId="42" borderId="114" applyNumberFormat="0" applyAlignment="0" applyProtection="0"/>
    <xf numFmtId="0" fontId="54" fillId="55" borderId="114" applyNumberForma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1" fillId="42" borderId="114" applyNumberFormat="0" applyAlignment="0" applyProtection="0"/>
    <xf numFmtId="0" fontId="54" fillId="55" borderId="114" applyNumberForma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1" fillId="42" borderId="114" applyNumberFormat="0" applyAlignment="0" applyProtection="0"/>
    <xf numFmtId="0" fontId="54" fillId="55" borderId="114" applyNumberForma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4" applyNumberFormat="0" applyAlignment="0" applyProtection="0"/>
    <xf numFmtId="0" fontId="61" fillId="42" borderId="114" applyNumberFormat="0" applyAlignment="0" applyProtection="0"/>
    <xf numFmtId="0" fontId="6" fillId="58" borderId="115" applyNumberFormat="0" applyFont="0" applyAlignment="0" applyProtection="0"/>
    <xf numFmtId="0" fontId="6" fillId="58" borderId="115" applyNumberFormat="0" applyFont="0" applyAlignment="0" applyProtection="0"/>
    <xf numFmtId="0" fontId="65" fillId="55" borderId="116" applyNumberFormat="0" applyAlignment="0" applyProtection="0"/>
    <xf numFmtId="0" fontId="67" fillId="0" borderId="117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5" applyNumberFormat="0" applyFon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67" fillId="0" borderId="121" applyNumberFormat="0" applyFill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7" fillId="0" borderId="121" applyNumberFormat="0" applyFill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54" fillId="55" borderId="118" applyNumberFormat="0" applyAlignment="0" applyProtection="0"/>
    <xf numFmtId="0" fontId="67" fillId="0" borderId="121" applyNumberFormat="0" applyFill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65" fillId="55" borderId="120" applyNumberForma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67" fillId="0" borderId="121" applyNumberFormat="0" applyFill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" fillId="58" borderId="119" applyNumberFormat="0" applyFon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7" fillId="0" borderId="121" applyNumberFormat="0" applyFill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54" fillId="55" borderId="118" applyNumberFormat="0" applyAlignment="0" applyProtection="0"/>
    <xf numFmtId="0" fontId="67" fillId="0" borderId="121" applyNumberFormat="0" applyFill="0" applyAlignment="0" applyProtection="0"/>
    <xf numFmtId="0" fontId="67" fillId="0" borderId="121" applyNumberFormat="0" applyFill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65" fillId="55" borderId="120" applyNumberFormat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1" fillId="42" borderId="118" applyNumberFormat="0" applyAlignment="0" applyProtection="0"/>
    <xf numFmtId="0" fontId="54" fillId="55" borderId="118" applyNumberForma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54" fillId="55" borderId="118" applyNumberFormat="0" applyAlignment="0" applyProtection="0"/>
    <xf numFmtId="0" fontId="61" fillId="42" borderId="118" applyNumberFormat="0" applyAlignment="0" applyProtection="0"/>
    <xf numFmtId="0" fontId="6" fillId="58" borderId="119" applyNumberFormat="0" applyFont="0" applyAlignment="0" applyProtection="0"/>
    <xf numFmtId="0" fontId="6" fillId="58" borderId="119" applyNumberFormat="0" applyFont="0" applyAlignment="0" applyProtection="0"/>
    <xf numFmtId="0" fontId="65" fillId="55" borderId="120" applyNumberFormat="0" applyAlignment="0" applyProtection="0"/>
    <xf numFmtId="0" fontId="67" fillId="0" borderId="121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5" fillId="55" borderId="126" applyNumberForma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" fillId="58" borderId="125" applyNumberFormat="0" applyFon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54" fillId="55" borderId="124" applyNumberFormat="0" applyAlignment="0" applyProtection="0"/>
    <xf numFmtId="0" fontId="67" fillId="0" borderId="127" applyNumberFormat="0" applyFill="0" applyAlignment="0" applyProtection="0"/>
    <xf numFmtId="0" fontId="67" fillId="0" borderId="127" applyNumberFormat="0" applyFill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65" fillId="55" borderId="126" applyNumberFormat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1" fillId="42" borderId="124" applyNumberFormat="0" applyAlignment="0" applyProtection="0"/>
    <xf numFmtId="0" fontId="54" fillId="55" borderId="124" applyNumberForma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24" applyNumberFormat="0" applyAlignment="0" applyProtection="0"/>
    <xf numFmtId="0" fontId="61" fillId="42" borderId="124" applyNumberFormat="0" applyAlignment="0" applyProtection="0"/>
    <xf numFmtId="0" fontId="6" fillId="58" borderId="125" applyNumberFormat="0" applyFont="0" applyAlignment="0" applyProtection="0"/>
    <xf numFmtId="0" fontId="6" fillId="58" borderId="125" applyNumberFormat="0" applyFont="0" applyAlignment="0" applyProtection="0"/>
    <xf numFmtId="0" fontId="65" fillId="55" borderId="126" applyNumberFormat="0" applyAlignment="0" applyProtection="0"/>
    <xf numFmtId="0" fontId="67" fillId="0" borderId="127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5" fillId="55" borderId="133" applyNumberForma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" fillId="58" borderId="132" applyNumberFormat="0" applyFon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54" fillId="55" borderId="131" applyNumberFormat="0" applyAlignment="0" applyProtection="0"/>
    <xf numFmtId="0" fontId="67" fillId="0" borderId="134" applyNumberFormat="0" applyFill="0" applyAlignment="0" applyProtection="0"/>
    <xf numFmtId="0" fontId="67" fillId="0" borderId="134" applyNumberFormat="0" applyFill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65" fillId="55" borderId="133" applyNumberFormat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1" fillId="42" borderId="131" applyNumberFormat="0" applyAlignment="0" applyProtection="0"/>
    <xf numFmtId="0" fontId="54" fillId="55" borderId="131" applyNumberForma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  <xf numFmtId="0" fontId="54" fillId="55" borderId="131" applyNumberFormat="0" applyAlignment="0" applyProtection="0"/>
    <xf numFmtId="0" fontId="61" fillId="42" borderId="131" applyNumberFormat="0" applyAlignment="0" applyProtection="0"/>
    <xf numFmtId="0" fontId="6" fillId="58" borderId="132" applyNumberFormat="0" applyFont="0" applyAlignment="0" applyProtection="0"/>
    <xf numFmtId="0" fontId="6" fillId="58" borderId="132" applyNumberFormat="0" applyFont="0" applyAlignment="0" applyProtection="0"/>
    <xf numFmtId="0" fontId="65" fillId="55" borderId="133" applyNumberFormat="0" applyAlignment="0" applyProtection="0"/>
    <xf numFmtId="0" fontId="67" fillId="0" borderId="134" applyNumberFormat="0" applyFill="0" applyAlignment="0" applyProtection="0"/>
  </cellStyleXfs>
  <cellXfs count="345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4" fillId="3" borderId="0" xfId="0" applyFont="1" applyFill="1"/>
    <xf numFmtId="4" fontId="74" fillId="3" borderId="0" xfId="0" applyNumberFormat="1" applyFont="1" applyFill="1"/>
    <xf numFmtId="3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3" fontId="74" fillId="3" borderId="4" xfId="0" applyNumberFormat="1" applyFont="1" applyFill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0" fontId="71" fillId="0" borderId="19" xfId="1" applyFont="1" applyBorder="1" applyAlignment="1">
      <alignment horizontal="center" vertical="center" wrapText="1"/>
    </xf>
    <xf numFmtId="3" fontId="71" fillId="0" borderId="10" xfId="1" applyNumberFormat="1" applyFont="1" applyBorder="1" applyAlignment="1">
      <alignment horizontal="center" vertical="center" wrapText="1"/>
    </xf>
    <xf numFmtId="0" fontId="76" fillId="3" borderId="20" xfId="0" applyFont="1" applyFill="1" applyBorder="1" applyAlignment="1">
      <alignment horizontal="center" vertical="center"/>
    </xf>
    <xf numFmtId="0" fontId="76" fillId="3" borderId="21" xfId="0" applyFont="1" applyFill="1" applyBorder="1" applyAlignment="1">
      <alignment horizontal="center" vertical="center"/>
    </xf>
    <xf numFmtId="0" fontId="71" fillId="0" borderId="10" xfId="1" applyFont="1" applyBorder="1" applyAlignment="1">
      <alignment horizontal="center" vertical="center" wrapText="1"/>
    </xf>
    <xf numFmtId="0" fontId="77" fillId="3" borderId="22" xfId="0" applyFont="1" applyFill="1" applyBorder="1" applyAlignment="1">
      <alignment horizontal="center" vertical="center"/>
    </xf>
    <xf numFmtId="0" fontId="76" fillId="0" borderId="0" xfId="0" applyFont="1"/>
    <xf numFmtId="0" fontId="71" fillId="3" borderId="0" xfId="0" applyFont="1" applyFill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3" fontId="71" fillId="0" borderId="10" xfId="0" applyNumberFormat="1" applyFont="1" applyBorder="1" applyAlignment="1">
      <alignment horizontal="center" vertical="center"/>
    </xf>
    <xf numFmtId="0" fontId="76" fillId="3" borderId="25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74" fillId="0" borderId="0" xfId="0" applyFont="1"/>
    <xf numFmtId="4" fontId="74" fillId="0" borderId="0" xfId="0" applyNumberFormat="1" applyFont="1"/>
    <xf numFmtId="3" fontId="74" fillId="0" borderId="0" xfId="0" applyNumberFormat="1" applyFont="1"/>
    <xf numFmtId="3" fontId="74" fillId="0" borderId="0" xfId="0" applyNumberFormat="1" applyFont="1" applyAlignment="1">
      <alignment horizontal="center"/>
    </xf>
    <xf numFmtId="2" fontId="72" fillId="0" borderId="5" xfId="0" applyNumberFormat="1" applyFont="1" applyBorder="1" applyAlignment="1">
      <alignment horizontal="left" indent="1"/>
    </xf>
    <xf numFmtId="2" fontId="74" fillId="0" borderId="4" xfId="0" applyNumberFormat="1" applyFont="1" applyBorder="1" applyAlignment="1">
      <alignment horizontal="left" indent="1"/>
    </xf>
    <xf numFmtId="2" fontId="74" fillId="0" borderId="8" xfId="0" applyNumberFormat="1" applyFont="1" applyBorder="1" applyAlignment="1">
      <alignment horizontal="left" indent="1"/>
    </xf>
    <xf numFmtId="2" fontId="74" fillId="0" borderId="11" xfId="0" applyNumberFormat="1" applyFont="1" applyBorder="1" applyAlignment="1">
      <alignment horizontal="left" indent="1"/>
    </xf>
    <xf numFmtId="2" fontId="74" fillId="0" borderId="60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vertical="center" indent="1"/>
    </xf>
    <xf numFmtId="2" fontId="74" fillId="0" borderId="2" xfId="0" applyNumberFormat="1" applyFont="1" applyBorder="1" applyAlignment="1">
      <alignment horizontal="left" indent="1"/>
    </xf>
    <xf numFmtId="1" fontId="72" fillId="0" borderId="10" xfId="0" applyNumberFormat="1" applyFont="1" applyBorder="1" applyAlignment="1">
      <alignment horizontal="center" vertical="center"/>
    </xf>
    <xf numFmtId="4" fontId="72" fillId="0" borderId="5" xfId="0" applyNumberFormat="1" applyFont="1" applyBorder="1" applyAlignment="1">
      <alignment horizontal="left" vertical="center" indent="1"/>
    </xf>
    <xf numFmtId="0" fontId="74" fillId="0" borderId="11" xfId="0" applyFont="1" applyBorder="1" applyAlignment="1">
      <alignment horizontal="left" indent="1"/>
    </xf>
    <xf numFmtId="3" fontId="72" fillId="0" borderId="11" xfId="0" applyNumberFormat="1" applyFont="1" applyBorder="1" applyAlignment="1">
      <alignment horizontal="left" vertical="center" indent="1"/>
    </xf>
    <xf numFmtId="2" fontId="80" fillId="0" borderId="10" xfId="0" applyNumberFormat="1" applyFont="1" applyBorder="1" applyAlignment="1">
      <alignment horizontal="center" vertical="center"/>
    </xf>
    <xf numFmtId="2" fontId="74" fillId="0" borderId="14" xfId="0" applyNumberFormat="1" applyFont="1" applyBorder="1" applyAlignment="1">
      <alignment horizontal="left" indent="1"/>
    </xf>
    <xf numFmtId="2" fontId="81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3" fillId="0" borderId="4" xfId="0" applyNumberFormat="1" applyFont="1" applyBorder="1" applyAlignment="1">
      <alignment horizontal="left" vertical="center" indent="1"/>
    </xf>
    <xf numFmtId="0" fontId="82" fillId="0" borderId="0" xfId="0" applyFont="1"/>
    <xf numFmtId="2" fontId="73" fillId="0" borderId="10" xfId="0" applyNumberFormat="1" applyFont="1" applyBorder="1" applyAlignment="1">
      <alignment horizontal="left" vertical="center"/>
    </xf>
    <xf numFmtId="3" fontId="80" fillId="0" borderId="10" xfId="0" applyNumberFormat="1" applyFont="1" applyBorder="1" applyAlignment="1">
      <alignment horizontal="center" vertical="center"/>
    </xf>
    <xf numFmtId="2" fontId="73" fillId="0" borderId="10" xfId="0" applyNumberFormat="1" applyFont="1" applyBorder="1" applyAlignment="1">
      <alignment vertical="center"/>
    </xf>
    <xf numFmtId="2" fontId="73" fillId="0" borderId="10" xfId="0" applyNumberFormat="1" applyFont="1" applyBorder="1" applyAlignment="1">
      <alignment horizontal="center" vertical="center"/>
    </xf>
    <xf numFmtId="0" fontId="80" fillId="0" borderId="10" xfId="0" applyFont="1" applyBorder="1" applyAlignment="1">
      <alignment horizontal="center" vertical="center"/>
    </xf>
    <xf numFmtId="0" fontId="77" fillId="0" borderId="0" xfId="0" applyFont="1"/>
    <xf numFmtId="0" fontId="71" fillId="4" borderId="10" xfId="1" applyFont="1" applyFill="1" applyBorder="1" applyAlignment="1">
      <alignment horizontal="center" vertical="center" wrapText="1"/>
    </xf>
    <xf numFmtId="0" fontId="71" fillId="3" borderId="10" xfId="0" applyFont="1" applyFill="1" applyBorder="1" applyAlignment="1">
      <alignment vertical="center"/>
    </xf>
    <xf numFmtId="164" fontId="71" fillId="3" borderId="10" xfId="0" applyNumberFormat="1" applyFont="1" applyFill="1" applyBorder="1" applyAlignment="1">
      <alignment horizontal="center" vertical="center"/>
    </xf>
    <xf numFmtId="0" fontId="71" fillId="3" borderId="10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3" fontId="71" fillId="3" borderId="10" xfId="0" applyNumberFormat="1" applyFont="1" applyFill="1" applyBorder="1" applyAlignment="1">
      <alignment horizontal="center" vertical="center"/>
    </xf>
    <xf numFmtId="4" fontId="71" fillId="3" borderId="68" xfId="0" applyNumberFormat="1" applyFont="1" applyFill="1" applyBorder="1" applyAlignment="1">
      <alignment horizontal="center" vertical="center"/>
    </xf>
    <xf numFmtId="164" fontId="71" fillId="3" borderId="82" xfId="0" applyNumberFormat="1" applyFont="1" applyFill="1" applyBorder="1" applyAlignment="1">
      <alignment horizontal="center" vertical="center"/>
    </xf>
    <xf numFmtId="3" fontId="71" fillId="3" borderId="82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14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1" fillId="3" borderId="95" xfId="0" applyFont="1" applyFill="1" applyBorder="1" applyAlignment="1">
      <alignment horizontal="left" vertical="center"/>
    </xf>
    <xf numFmtId="0" fontId="71" fillId="3" borderId="95" xfId="0" applyFont="1" applyFill="1" applyBorder="1" applyAlignment="1">
      <alignment vertical="center"/>
    </xf>
    <xf numFmtId="164" fontId="71" fillId="3" borderId="95" xfId="0" applyNumberFormat="1" applyFont="1" applyFill="1" applyBorder="1" applyAlignment="1">
      <alignment horizontal="center" vertical="center"/>
    </xf>
    <xf numFmtId="0" fontId="71" fillId="3" borderId="88" xfId="0" applyFont="1" applyFill="1" applyBorder="1" applyAlignment="1">
      <alignment vertical="center"/>
    </xf>
    <xf numFmtId="0" fontId="77" fillId="0" borderId="61" xfId="0" applyFont="1" applyBorder="1"/>
    <xf numFmtId="0" fontId="71" fillId="5" borderId="10" xfId="1" applyFont="1" applyFill="1" applyBorder="1" applyAlignment="1">
      <alignment vertical="center"/>
    </xf>
    <xf numFmtId="3" fontId="71" fillId="5" borderId="10" xfId="0" applyNumberFormat="1" applyFont="1" applyFill="1" applyBorder="1" applyAlignment="1">
      <alignment horizontal="center" vertical="center"/>
    </xf>
    <xf numFmtId="0" fontId="77" fillId="3" borderId="0" xfId="0" applyFont="1" applyFill="1"/>
    <xf numFmtId="4" fontId="71" fillId="3" borderId="88" xfId="0" applyNumberFormat="1" applyFont="1" applyFill="1" applyBorder="1" applyAlignment="1">
      <alignment horizontal="center" vertical="center"/>
    </xf>
    <xf numFmtId="0" fontId="71" fillId="3" borderId="65" xfId="0" applyFont="1" applyFill="1" applyBorder="1" applyAlignment="1">
      <alignment horizontal="center" vertical="center"/>
    </xf>
    <xf numFmtId="3" fontId="71" fillId="3" borderId="65" xfId="0" applyNumberFormat="1" applyFont="1" applyFill="1" applyBorder="1" applyAlignment="1">
      <alignment horizontal="center" vertical="center"/>
    </xf>
    <xf numFmtId="3" fontId="71" fillId="3" borderId="68" xfId="0" applyNumberFormat="1" applyFont="1" applyFill="1" applyBorder="1" applyAlignment="1">
      <alignment horizontal="center" vertical="center"/>
    </xf>
    <xf numFmtId="0" fontId="71" fillId="3" borderId="83" xfId="0" applyFont="1" applyFill="1" applyBorder="1" applyAlignment="1">
      <alignment horizontal="center" vertical="center"/>
    </xf>
    <xf numFmtId="0" fontId="71" fillId="5" borderId="89" xfId="1" applyFont="1" applyFill="1" applyBorder="1" applyAlignment="1">
      <alignment horizontal="center" vertical="center" wrapText="1"/>
    </xf>
    <xf numFmtId="0" fontId="71" fillId="5" borderId="90" xfId="1" applyFont="1" applyFill="1" applyBorder="1" applyAlignment="1">
      <alignment horizontal="center" vertical="center" wrapText="1"/>
    </xf>
    <xf numFmtId="4" fontId="71" fillId="5" borderId="90" xfId="1" applyNumberFormat="1" applyFont="1" applyFill="1" applyBorder="1" applyAlignment="1">
      <alignment horizontal="center" vertical="center" wrapText="1"/>
    </xf>
    <xf numFmtId="3" fontId="71" fillId="5" borderId="90" xfId="1" applyNumberFormat="1" applyFont="1" applyFill="1" applyBorder="1" applyAlignment="1">
      <alignment horizontal="center" vertical="center" wrapText="1"/>
    </xf>
    <xf numFmtId="3" fontId="71" fillId="5" borderId="91" xfId="1" applyNumberFormat="1" applyFont="1" applyFill="1" applyBorder="1" applyAlignment="1">
      <alignment horizontal="center" vertical="center" wrapText="1"/>
    </xf>
    <xf numFmtId="0" fontId="71" fillId="3" borderId="0" xfId="0" applyFont="1" applyFill="1"/>
    <xf numFmtId="164" fontId="77" fillId="3" borderId="0" xfId="0" applyNumberFormat="1" applyFont="1" applyFill="1"/>
    <xf numFmtId="4" fontId="77" fillId="3" borderId="0" xfId="0" applyNumberFormat="1" applyFont="1" applyFill="1"/>
    <xf numFmtId="3" fontId="77" fillId="3" borderId="0" xfId="0" applyNumberFormat="1" applyFont="1" applyFill="1" applyAlignment="1">
      <alignment horizontal="center"/>
    </xf>
    <xf numFmtId="0" fontId="77" fillId="3" borderId="0" xfId="0" applyFont="1" applyFill="1" applyAlignment="1">
      <alignment horizontal="center"/>
    </xf>
    <xf numFmtId="4" fontId="84" fillId="3" borderId="68" xfId="0" applyNumberFormat="1" applyFont="1" applyFill="1" applyBorder="1" applyAlignment="1">
      <alignment horizontal="center" vertical="center"/>
    </xf>
    <xf numFmtId="4" fontId="85" fillId="3" borderId="68" xfId="0" applyNumberFormat="1" applyFont="1" applyFill="1" applyBorder="1" applyAlignment="1">
      <alignment horizontal="center" vertical="center"/>
    </xf>
    <xf numFmtId="164" fontId="71" fillId="3" borderId="68" xfId="0" applyNumberFormat="1" applyFont="1" applyFill="1" applyBorder="1" applyAlignment="1">
      <alignment horizontal="center" vertical="center"/>
    </xf>
    <xf numFmtId="3" fontId="71" fillId="3" borderId="102" xfId="0" applyNumberFormat="1" applyFont="1" applyFill="1" applyBorder="1" applyAlignment="1">
      <alignment horizontal="center" vertical="center"/>
    </xf>
    <xf numFmtId="164" fontId="71" fillId="3" borderId="102" xfId="0" applyNumberFormat="1" applyFont="1" applyFill="1" applyBorder="1" applyAlignment="1">
      <alignment horizontal="center" vertical="center"/>
    </xf>
    <xf numFmtId="0" fontId="71" fillId="3" borderId="99" xfId="0" applyFont="1" applyFill="1" applyBorder="1" applyAlignment="1">
      <alignment horizontal="center" vertical="center"/>
    </xf>
    <xf numFmtId="0" fontId="86" fillId="0" borderId="0" xfId="0" applyFont="1"/>
    <xf numFmtId="0" fontId="87" fillId="0" borderId="0" xfId="0" applyFont="1"/>
    <xf numFmtId="1" fontId="36" fillId="0" borderId="0" xfId="1500" applyNumberFormat="1" applyFont="1" applyAlignment="1">
      <alignment horizontal="center" vertical="center"/>
    </xf>
    <xf numFmtId="167" fontId="36" fillId="0" borderId="0" xfId="1500" applyNumberFormat="1" applyFont="1"/>
    <xf numFmtId="0" fontId="71" fillId="3" borderId="103" xfId="0" applyFont="1" applyFill="1" applyBorder="1" applyAlignment="1">
      <alignment horizontal="center" vertical="center"/>
    </xf>
    <xf numFmtId="3" fontId="71" fillId="3" borderId="104" xfId="0" applyNumberFormat="1" applyFont="1" applyFill="1" applyBorder="1" applyAlignment="1">
      <alignment horizontal="center" vertical="center"/>
    </xf>
    <xf numFmtId="164" fontId="71" fillId="3" borderId="104" xfId="0" applyNumberFormat="1" applyFont="1" applyFill="1" applyBorder="1" applyAlignment="1">
      <alignment horizontal="center" vertical="center"/>
    </xf>
    <xf numFmtId="4" fontId="71" fillId="3" borderId="104" xfId="0" applyNumberFormat="1" applyFont="1" applyFill="1" applyBorder="1" applyAlignment="1">
      <alignment horizontal="center" vertical="center"/>
    </xf>
    <xf numFmtId="164" fontId="71" fillId="3" borderId="105" xfId="0" applyNumberFormat="1" applyFont="1" applyFill="1" applyBorder="1" applyAlignment="1">
      <alignment horizontal="center" vertical="center"/>
    </xf>
    <xf numFmtId="0" fontId="71" fillId="3" borderId="68" xfId="0" applyFont="1" applyFill="1" applyBorder="1" applyAlignment="1">
      <alignment vertical="center"/>
    </xf>
    <xf numFmtId="0" fontId="71" fillId="3" borderId="68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4" fontId="88" fillId="0" borderId="10" xfId="0" applyNumberFormat="1" applyFont="1" applyBorder="1" applyAlignment="1">
      <alignment horizontal="center" vertical="center"/>
    </xf>
    <xf numFmtId="0" fontId="8" fillId="4" borderId="136" xfId="1" applyFont="1" applyFill="1" applyBorder="1" applyAlignment="1">
      <alignment horizontal="center" vertical="center" wrapText="1"/>
    </xf>
    <xf numFmtId="0" fontId="8" fillId="4" borderId="137" xfId="1" applyFont="1" applyFill="1" applyBorder="1" applyAlignment="1">
      <alignment horizontal="center" vertical="center" wrapText="1"/>
    </xf>
    <xf numFmtId="3" fontId="8" fillId="4" borderId="137" xfId="1" applyNumberFormat="1" applyFont="1" applyFill="1" applyBorder="1" applyAlignment="1">
      <alignment horizontal="center" vertical="center" wrapText="1"/>
    </xf>
    <xf numFmtId="3" fontId="8" fillId="4" borderId="138" xfId="1" applyNumberFormat="1" applyFont="1" applyFill="1" applyBorder="1" applyAlignment="1">
      <alignment horizontal="center" vertical="center" wrapText="1"/>
    </xf>
    <xf numFmtId="0" fontId="10" fillId="0" borderId="135" xfId="0" applyFont="1" applyBorder="1" applyAlignment="1">
      <alignment horizontal="left" vertical="center"/>
    </xf>
    <xf numFmtId="0" fontId="10" fillId="0" borderId="135" xfId="0" applyFont="1" applyBorder="1" applyAlignment="1">
      <alignment horizontal="center" vertical="center"/>
    </xf>
    <xf numFmtId="165" fontId="71" fillId="0" borderId="135" xfId="0" applyNumberFormat="1" applyFont="1" applyBorder="1" applyAlignment="1">
      <alignment horizontal="center" vertical="center"/>
    </xf>
    <xf numFmtId="3" fontId="71" fillId="0" borderId="135" xfId="0" applyNumberFormat="1" applyFont="1" applyBorder="1" applyAlignment="1">
      <alignment horizontal="center" vertical="center"/>
    </xf>
    <xf numFmtId="0" fontId="10" fillId="0" borderId="123" xfId="1" applyFont="1" applyBorder="1" applyAlignment="1">
      <alignment vertical="center"/>
    </xf>
    <xf numFmtId="3" fontId="10" fillId="0" borderId="135" xfId="0" applyNumberFormat="1" applyFont="1" applyBorder="1" applyAlignment="1">
      <alignment horizontal="center" vertical="center"/>
    </xf>
    <xf numFmtId="0" fontId="10" fillId="59" borderId="135" xfId="1" applyFont="1" applyFill="1" applyBorder="1" applyAlignment="1">
      <alignment vertical="center"/>
    </xf>
    <xf numFmtId="3" fontId="10" fillId="59" borderId="135" xfId="0" applyNumberFormat="1" applyFont="1" applyFill="1" applyBorder="1" applyAlignment="1">
      <alignment horizontal="center" vertical="center"/>
    </xf>
    <xf numFmtId="164" fontId="71" fillId="3" borderId="135" xfId="0" applyNumberFormat="1" applyFont="1" applyFill="1" applyBorder="1" applyAlignment="1">
      <alignment horizontal="center" vertical="center"/>
    </xf>
    <xf numFmtId="0" fontId="71" fillId="3" borderId="142" xfId="0" applyFont="1" applyFill="1" applyBorder="1" applyAlignment="1">
      <alignment horizontal="center" vertical="center"/>
    </xf>
    <xf numFmtId="164" fontId="8" fillId="3" borderId="104" xfId="0" applyNumberFormat="1" applyFont="1" applyFill="1" applyBorder="1" applyAlignment="1">
      <alignment horizontal="center" vertical="center"/>
    </xf>
    <xf numFmtId="0" fontId="8" fillId="3" borderId="104" xfId="1" applyFont="1" applyFill="1" applyBorder="1" applyAlignment="1">
      <alignment horizontal="left" vertical="center"/>
    </xf>
    <xf numFmtId="165" fontId="8" fillId="0" borderId="104" xfId="1" applyNumberFormat="1" applyFont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3" fontId="8" fillId="0" borderId="104" xfId="0" applyNumberFormat="1" applyFont="1" applyBorder="1" applyAlignment="1">
      <alignment horizontal="center" vertical="center"/>
    </xf>
    <xf numFmtId="0" fontId="89" fillId="0" borderId="0" xfId="0" applyFont="1"/>
    <xf numFmtId="167" fontId="89" fillId="0" borderId="0" xfId="1500" applyNumberFormat="1" applyFont="1" applyBorder="1"/>
    <xf numFmtId="0" fontId="90" fillId="0" borderId="0" xfId="4" applyFont="1"/>
    <xf numFmtId="0" fontId="91" fillId="0" borderId="0" xfId="0" applyFont="1"/>
    <xf numFmtId="1" fontId="89" fillId="0" borderId="0" xfId="1500" applyNumberFormat="1" applyFont="1" applyBorder="1" applyAlignment="1">
      <alignment horizontal="center" vertical="center"/>
    </xf>
    <xf numFmtId="167" fontId="36" fillId="0" borderId="0" xfId="1500" applyNumberFormat="1" applyFont="1" applyBorder="1" applyAlignment="1">
      <alignment vertical="center"/>
    </xf>
    <xf numFmtId="0" fontId="93" fillId="4" borderId="123" xfId="0" applyFont="1" applyFill="1" applyBorder="1" applyAlignment="1">
      <alignment vertical="center" wrapText="1"/>
    </xf>
    <xf numFmtId="0" fontId="91" fillId="60" borderId="123" xfId="0" applyFont="1" applyFill="1" applyBorder="1" applyAlignment="1">
      <alignment horizontal="center" vertical="center" wrapText="1"/>
    </xf>
    <xf numFmtId="1" fontId="93" fillId="4" borderId="123" xfId="1500" applyNumberFormat="1" applyFont="1" applyFill="1" applyBorder="1" applyAlignment="1">
      <alignment horizontal="center" vertical="center" wrapText="1"/>
    </xf>
    <xf numFmtId="167" fontId="93" fillId="60" borderId="123" xfId="1500" applyNumberFormat="1" applyFont="1" applyFill="1" applyBorder="1" applyAlignment="1">
      <alignment horizontal="center" vertical="center" wrapText="1"/>
    </xf>
    <xf numFmtId="0" fontId="91" fillId="0" borderId="104" xfId="5" applyFont="1" applyBorder="1" applyAlignment="1">
      <alignment vertical="center"/>
    </xf>
    <xf numFmtId="1" fontId="91" fillId="0" borderId="104" xfId="1500" applyNumberFormat="1" applyFont="1" applyBorder="1" applyAlignment="1">
      <alignment horizontal="center" vertical="center"/>
    </xf>
    <xf numFmtId="167" fontId="91" fillId="0" borderId="104" xfId="1500" applyNumberFormat="1" applyFont="1" applyBorder="1" applyAlignment="1">
      <alignment horizontal="center" vertical="center"/>
    </xf>
    <xf numFmtId="0" fontId="91" fillId="0" borderId="142" xfId="0" applyFont="1" applyBorder="1" applyAlignment="1">
      <alignment vertical="center"/>
    </xf>
    <xf numFmtId="0" fontId="87" fillId="0" borderId="130" xfId="0" applyFont="1" applyBorder="1"/>
    <xf numFmtId="0" fontId="91" fillId="0" borderId="0" xfId="0" applyFont="1" applyAlignment="1">
      <alignment horizontal="left" vertical="center"/>
    </xf>
    <xf numFmtId="1" fontId="91" fillId="0" borderId="0" xfId="1500" applyNumberFormat="1" applyFont="1" applyBorder="1" applyAlignment="1">
      <alignment horizontal="center" vertical="center"/>
    </xf>
    <xf numFmtId="167" fontId="91" fillId="0" borderId="0" xfId="1500" applyNumberFormat="1" applyFont="1" applyBorder="1" applyAlignment="1">
      <alignment vertical="center"/>
    </xf>
    <xf numFmtId="1" fontId="92" fillId="0" borderId="0" xfId="1500" applyNumberFormat="1" applyFont="1" applyAlignment="1">
      <alignment horizontal="center" vertical="center"/>
    </xf>
    <xf numFmtId="167" fontId="92" fillId="0" borderId="0" xfId="1500" applyNumberFormat="1" applyFont="1"/>
    <xf numFmtId="0" fontId="94" fillId="3" borderId="0" xfId="0" applyFont="1" applyFill="1" applyAlignment="1">
      <alignment vertical="center"/>
    </xf>
    <xf numFmtId="0" fontId="91" fillId="3" borderId="0" xfId="0" applyFont="1" applyFill="1" applyAlignment="1">
      <alignment vertical="center"/>
    </xf>
    <xf numFmtId="1" fontId="91" fillId="3" borderId="0" xfId="1500" applyNumberFormat="1" applyFont="1" applyFill="1" applyBorder="1" applyAlignment="1">
      <alignment horizontal="center" vertical="center"/>
    </xf>
    <xf numFmtId="167" fontId="92" fillId="3" borderId="0" xfId="1500" applyNumberFormat="1" applyFont="1" applyFill="1" applyBorder="1" applyAlignment="1">
      <alignment vertical="center"/>
    </xf>
    <xf numFmtId="167" fontId="92" fillId="0" borderId="0" xfId="1500" applyNumberFormat="1" applyFont="1" applyBorder="1" applyAlignment="1">
      <alignment vertical="center"/>
    </xf>
    <xf numFmtId="0" fontId="91" fillId="4" borderId="123" xfId="0" applyFont="1" applyFill="1" applyBorder="1" applyAlignment="1">
      <alignment vertical="center" wrapText="1"/>
    </xf>
    <xf numFmtId="1" fontId="91" fillId="4" borderId="123" xfId="1500" applyNumberFormat="1" applyFont="1" applyFill="1" applyBorder="1" applyAlignment="1">
      <alignment horizontal="center" vertical="center" wrapText="1"/>
    </xf>
    <xf numFmtId="167" fontId="91" fillId="60" borderId="123" xfId="1500" applyNumberFormat="1" applyFont="1" applyFill="1" applyBorder="1" applyAlignment="1">
      <alignment horizontal="center" vertical="center" wrapText="1"/>
    </xf>
    <xf numFmtId="167" fontId="87" fillId="0" borderId="0" xfId="1500" applyNumberFormat="1" applyFont="1"/>
    <xf numFmtId="167" fontId="91" fillId="0" borderId="104" xfId="1500" applyNumberFormat="1" applyFont="1" applyBorder="1" applyAlignment="1">
      <alignment vertical="center"/>
    </xf>
    <xf numFmtId="167" fontId="91" fillId="0" borderId="142" xfId="1500" applyNumberFormat="1" applyFont="1" applyBorder="1" applyAlignment="1">
      <alignment vertical="center"/>
    </xf>
    <xf numFmtId="167" fontId="87" fillId="0" borderId="130" xfId="1500" applyNumberFormat="1" applyFont="1" applyBorder="1"/>
    <xf numFmtId="167" fontId="86" fillId="0" borderId="0" xfId="1500" applyNumberFormat="1" applyFont="1"/>
    <xf numFmtId="0" fontId="93" fillId="4" borderId="104" xfId="0" applyFont="1" applyFill="1" applyBorder="1" applyAlignment="1">
      <alignment vertical="center" wrapText="1"/>
    </xf>
    <xf numFmtId="0" fontId="91" fillId="60" borderId="104" xfId="0" applyFont="1" applyFill="1" applyBorder="1" applyAlignment="1">
      <alignment horizontal="center" vertical="center" wrapText="1"/>
    </xf>
    <xf numFmtId="1" fontId="93" fillId="4" borderId="104" xfId="1500" applyNumberFormat="1" applyFont="1" applyFill="1" applyBorder="1" applyAlignment="1">
      <alignment horizontal="center" vertical="center" wrapText="1"/>
    </xf>
    <xf numFmtId="167" fontId="93" fillId="60" borderId="104" xfId="1500" applyNumberFormat="1" applyFont="1" applyFill="1" applyBorder="1" applyAlignment="1">
      <alignment horizontal="center" vertical="center" wrapText="1"/>
    </xf>
    <xf numFmtId="167" fontId="97" fillId="0" borderId="0" xfId="1500" applyNumberFormat="1" applyFont="1"/>
    <xf numFmtId="167" fontId="98" fillId="0" borderId="104" xfId="1500" applyNumberFormat="1" applyFont="1" applyBorder="1" applyAlignment="1">
      <alignment vertical="center"/>
    </xf>
    <xf numFmtId="1" fontId="98" fillId="0" borderId="104" xfId="1500" applyNumberFormat="1" applyFont="1" applyBorder="1" applyAlignment="1">
      <alignment horizontal="center" vertical="center"/>
    </xf>
    <xf numFmtId="0" fontId="99" fillId="0" borderId="0" xfId="0" applyFont="1"/>
    <xf numFmtId="2" fontId="72" fillId="0" borderId="35" xfId="0" applyNumberFormat="1" applyFont="1" applyBorder="1" applyAlignment="1">
      <alignment horizontal="left" indent="1"/>
    </xf>
    <xf numFmtId="2" fontId="72" fillId="0" borderId="0" xfId="0" applyNumberFormat="1" applyFont="1" applyAlignment="1">
      <alignment horizontal="left" indent="1"/>
    </xf>
    <xf numFmtId="2" fontId="72" fillId="0" borderId="36" xfId="0" applyNumberFormat="1" applyFont="1" applyBorder="1" applyAlignment="1">
      <alignment horizontal="left" indent="1"/>
    </xf>
    <xf numFmtId="2" fontId="72" fillId="0" borderId="1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indent="1"/>
    </xf>
    <xf numFmtId="2" fontId="72" fillId="0" borderId="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 wrapText="1"/>
    </xf>
    <xf numFmtId="2" fontId="73" fillId="0" borderId="33" xfId="0" applyNumberFormat="1" applyFont="1" applyBorder="1" applyAlignment="1">
      <alignment horizontal="left" vertical="center" wrapText="1"/>
    </xf>
    <xf numFmtId="2" fontId="73" fillId="0" borderId="34" xfId="0" applyNumberFormat="1" applyFont="1" applyBorder="1" applyAlignment="1">
      <alignment horizontal="left" vertical="center" wrapText="1"/>
    </xf>
    <xf numFmtId="2" fontId="72" fillId="0" borderId="15" xfId="0" applyNumberFormat="1" applyFont="1" applyBorder="1" applyAlignment="1">
      <alignment horizontal="left" indent="1"/>
    </xf>
    <xf numFmtId="2" fontId="72" fillId="0" borderId="5" xfId="0" applyNumberFormat="1" applyFont="1" applyBorder="1" applyAlignment="1">
      <alignment horizontal="left" indent="1"/>
    </xf>
    <xf numFmtId="2" fontId="72" fillId="0" borderId="12" xfId="0" applyNumberFormat="1" applyFont="1" applyBorder="1" applyAlignment="1">
      <alignment horizontal="left" indent="1"/>
    </xf>
    <xf numFmtId="2" fontId="72" fillId="0" borderId="1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/>
    </xf>
    <xf numFmtId="2" fontId="73" fillId="0" borderId="33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left" vertical="center" indent="1"/>
    </xf>
    <xf numFmtId="2" fontId="72" fillId="0" borderId="2" xfId="0" applyNumberFormat="1" applyFont="1" applyBorder="1" applyAlignment="1">
      <alignment horizontal="left" vertical="center" indent="1"/>
    </xf>
    <xf numFmtId="2" fontId="72" fillId="0" borderId="3" xfId="0" applyNumberFormat="1" applyFont="1" applyBorder="1" applyAlignment="1">
      <alignment horizontal="left" vertical="center" indent="1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center"/>
    </xf>
    <xf numFmtId="2" fontId="72" fillId="0" borderId="2" xfId="0" applyNumberFormat="1" applyFont="1" applyBorder="1" applyAlignment="1">
      <alignment horizontal="center"/>
    </xf>
    <xf numFmtId="2" fontId="72" fillId="0" borderId="3" xfId="0" applyNumberFormat="1" applyFont="1" applyBorder="1" applyAlignment="1">
      <alignment horizontal="center"/>
    </xf>
    <xf numFmtId="2" fontId="72" fillId="0" borderId="46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3" fontId="72" fillId="0" borderId="46" xfId="0" applyNumberFormat="1" applyFont="1" applyBorder="1" applyAlignment="1">
      <alignment horizontal="center" vertical="center"/>
    </xf>
    <xf numFmtId="3" fontId="72" fillId="0" borderId="34" xfId="0" applyNumberFormat="1" applyFont="1" applyBorder="1" applyAlignment="1">
      <alignment horizontal="center" vertical="center"/>
    </xf>
    <xf numFmtId="0" fontId="83" fillId="2" borderId="32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horizontal="center" vertical="center"/>
    </xf>
    <xf numFmtId="2" fontId="73" fillId="0" borderId="46" xfId="0" applyNumberFormat="1" applyFont="1" applyBorder="1" applyAlignment="1">
      <alignment vertical="center"/>
    </xf>
    <xf numFmtId="2" fontId="73" fillId="0" borderId="33" xfId="0" applyNumberFormat="1" applyFont="1" applyBorder="1" applyAlignment="1">
      <alignment vertical="center"/>
    </xf>
    <xf numFmtId="2" fontId="73" fillId="0" borderId="34" xfId="0" applyNumberFormat="1" applyFont="1" applyBorder="1" applyAlignment="1">
      <alignment vertical="center"/>
    </xf>
    <xf numFmtId="2" fontId="73" fillId="0" borderId="46" xfId="0" applyNumberFormat="1" applyFont="1" applyBorder="1" applyAlignment="1">
      <alignment vertical="center" wrapText="1"/>
    </xf>
    <xf numFmtId="2" fontId="73" fillId="0" borderId="33" xfId="0" applyNumberFormat="1" applyFont="1" applyBorder="1" applyAlignment="1">
      <alignment vertical="center" wrapText="1"/>
    </xf>
    <xf numFmtId="2" fontId="73" fillId="0" borderId="34" xfId="0" applyNumberFormat="1" applyFont="1" applyBorder="1" applyAlignment="1">
      <alignment vertical="center" wrapText="1"/>
    </xf>
    <xf numFmtId="0" fontId="71" fillId="3" borderId="69" xfId="0" applyFont="1" applyFill="1" applyBorder="1" applyAlignment="1">
      <alignment horizontal="left" vertical="center"/>
    </xf>
    <xf numFmtId="0" fontId="71" fillId="3" borderId="100" xfId="0" applyFont="1" applyFill="1" applyBorder="1" applyAlignment="1">
      <alignment horizontal="left" vertical="center"/>
    </xf>
    <xf numFmtId="0" fontId="71" fillId="3" borderId="101" xfId="0" applyFont="1" applyFill="1" applyBorder="1" applyAlignment="1">
      <alignment horizontal="left" vertical="center"/>
    </xf>
    <xf numFmtId="0" fontId="71" fillId="0" borderId="26" xfId="1" applyFont="1" applyBorder="1" applyAlignment="1">
      <alignment horizontal="center" vertical="center" wrapText="1"/>
    </xf>
    <xf numFmtId="0" fontId="71" fillId="0" borderId="17" xfId="1" applyFont="1" applyBorder="1" applyAlignment="1">
      <alignment horizontal="center" vertical="center" wrapText="1"/>
    </xf>
    <xf numFmtId="0" fontId="71" fillId="0" borderId="9" xfId="1" applyFont="1" applyBorder="1" applyAlignment="1">
      <alignment horizontal="center" vertical="center" wrapText="1"/>
    </xf>
    <xf numFmtId="0" fontId="73" fillId="0" borderId="23" xfId="0" applyFont="1" applyBorder="1" applyAlignment="1">
      <alignment horizontal="center" vertical="center"/>
    </xf>
    <xf numFmtId="0" fontId="72" fillId="3" borderId="0" xfId="0" applyFont="1" applyFill="1" applyAlignment="1">
      <alignment horizontal="center" vertical="center"/>
    </xf>
    <xf numFmtId="0" fontId="75" fillId="3" borderId="12" xfId="0" applyFont="1" applyFill="1" applyBorder="1" applyAlignment="1">
      <alignment horizontal="center" vertical="center"/>
    </xf>
    <xf numFmtId="0" fontId="73" fillId="0" borderId="18" xfId="0" applyFont="1" applyBorder="1" applyAlignment="1">
      <alignment horizontal="center" vertical="center"/>
    </xf>
    <xf numFmtId="0" fontId="71" fillId="3" borderId="99" xfId="0" applyFont="1" applyFill="1" applyBorder="1" applyAlignment="1">
      <alignment horizontal="left" vertical="center"/>
    </xf>
    <xf numFmtId="164" fontId="71" fillId="5" borderId="128" xfId="0" applyNumberFormat="1" applyFont="1" applyFill="1" applyBorder="1" applyAlignment="1">
      <alignment horizontal="center" vertical="center"/>
    </xf>
    <xf numFmtId="164" fontId="71" fillId="5" borderId="129" xfId="0" applyNumberFormat="1" applyFont="1" applyFill="1" applyBorder="1" applyAlignment="1">
      <alignment horizontal="center" vertical="center"/>
    </xf>
    <xf numFmtId="164" fontId="71" fillId="5" borderId="130" xfId="0" applyNumberFormat="1" applyFont="1" applyFill="1" applyBorder="1" applyAlignment="1">
      <alignment horizontal="center" vertical="center"/>
    </xf>
    <xf numFmtId="0" fontId="71" fillId="0" borderId="128" xfId="0" applyFont="1" applyBorder="1" applyAlignment="1">
      <alignment horizontal="center" vertical="center"/>
    </xf>
    <xf numFmtId="0" fontId="71" fillId="0" borderId="129" xfId="0" applyFont="1" applyBorder="1" applyAlignment="1">
      <alignment horizontal="center" vertical="center"/>
    </xf>
    <xf numFmtId="0" fontId="71" fillId="0" borderId="130" xfId="0" applyFont="1" applyBorder="1" applyAlignment="1">
      <alignment horizontal="center" vertical="center"/>
    </xf>
    <xf numFmtId="0" fontId="71" fillId="3" borderId="70" xfId="0" applyFont="1" applyFill="1" applyBorder="1" applyAlignment="1">
      <alignment horizontal="left" vertical="center"/>
    </xf>
    <xf numFmtId="2" fontId="77" fillId="3" borderId="128" xfId="0" applyNumberFormat="1" applyFont="1" applyFill="1" applyBorder="1" applyAlignment="1">
      <alignment horizontal="center"/>
    </xf>
    <xf numFmtId="2" fontId="77" fillId="3" borderId="129" xfId="0" applyNumberFormat="1" applyFont="1" applyFill="1" applyBorder="1" applyAlignment="1">
      <alignment horizontal="center"/>
    </xf>
    <xf numFmtId="2" fontId="77" fillId="3" borderId="130" xfId="0" applyNumberFormat="1" applyFont="1" applyFill="1" applyBorder="1" applyAlignment="1">
      <alignment horizontal="center"/>
    </xf>
    <xf numFmtId="0" fontId="73" fillId="0" borderId="139" xfId="0" applyFont="1" applyBorder="1" applyAlignment="1">
      <alignment horizontal="center" vertical="center"/>
    </xf>
    <xf numFmtId="0" fontId="73" fillId="0" borderId="140" xfId="0" applyFont="1" applyBorder="1" applyAlignment="1">
      <alignment horizontal="center" vertical="center"/>
    </xf>
    <xf numFmtId="0" fontId="73" fillId="0" borderId="141" xfId="0" applyFont="1" applyBorder="1" applyAlignment="1">
      <alignment horizontal="center" vertical="center"/>
    </xf>
    <xf numFmtId="0" fontId="71" fillId="3" borderId="92" xfId="0" applyFont="1" applyFill="1" applyBorder="1" applyAlignment="1">
      <alignment horizontal="left" vertical="center"/>
    </xf>
    <xf numFmtId="0" fontId="71" fillId="3" borderId="97" xfId="0" applyFont="1" applyFill="1" applyBorder="1" applyAlignment="1">
      <alignment horizontal="left" vertical="center"/>
    </xf>
    <xf numFmtId="0" fontId="71" fillId="3" borderId="65" xfId="0" applyFont="1" applyFill="1" applyBorder="1" applyAlignment="1">
      <alignment horizontal="left" vertical="center"/>
    </xf>
    <xf numFmtId="0" fontId="71" fillId="3" borderId="67" xfId="0" applyFont="1" applyFill="1" applyBorder="1" applyAlignment="1">
      <alignment horizontal="left" vertical="center"/>
    </xf>
    <xf numFmtId="164" fontId="71" fillId="5" borderId="142" xfId="0" applyNumberFormat="1" applyFont="1" applyFill="1" applyBorder="1" applyAlignment="1">
      <alignment horizontal="center" vertical="center"/>
    </xf>
    <xf numFmtId="164" fontId="71" fillId="5" borderId="143" xfId="0" applyNumberFormat="1" applyFont="1" applyFill="1" applyBorder="1" applyAlignment="1">
      <alignment horizontal="center" vertical="center"/>
    </xf>
    <xf numFmtId="164" fontId="71" fillId="5" borderId="144" xfId="0" applyNumberFormat="1" applyFont="1" applyFill="1" applyBorder="1" applyAlignment="1">
      <alignment horizontal="center" vertical="center"/>
    </xf>
    <xf numFmtId="0" fontId="71" fillId="0" borderId="142" xfId="0" applyFont="1" applyBorder="1" applyAlignment="1">
      <alignment horizontal="center" vertical="center"/>
    </xf>
    <xf numFmtId="0" fontId="71" fillId="0" borderId="143" xfId="0" applyFont="1" applyBorder="1" applyAlignment="1">
      <alignment horizontal="center" vertical="center"/>
    </xf>
    <xf numFmtId="0" fontId="71" fillId="0" borderId="144" xfId="0" applyFont="1" applyBorder="1" applyAlignment="1">
      <alignment horizontal="center" vertical="center"/>
    </xf>
    <xf numFmtId="2" fontId="77" fillId="3" borderId="142" xfId="0" applyNumberFormat="1" applyFont="1" applyFill="1" applyBorder="1" applyAlignment="1">
      <alignment horizontal="center"/>
    </xf>
    <xf numFmtId="2" fontId="77" fillId="3" borderId="143" xfId="0" applyNumberFormat="1" applyFont="1" applyFill="1" applyBorder="1" applyAlignment="1">
      <alignment horizontal="center"/>
    </xf>
    <xf numFmtId="2" fontId="77" fillId="3" borderId="144" xfId="0" applyNumberFormat="1" applyFont="1" applyFill="1" applyBorder="1" applyAlignment="1">
      <alignment horizontal="center"/>
    </xf>
    <xf numFmtId="2" fontId="77" fillId="3" borderId="65" xfId="0" applyNumberFormat="1" applyFont="1" applyFill="1" applyBorder="1" applyAlignment="1">
      <alignment horizontal="center"/>
    </xf>
    <xf numFmtId="2" fontId="77" fillId="3" borderId="66" xfId="0" applyNumberFormat="1" applyFont="1" applyFill="1" applyBorder="1" applyAlignment="1">
      <alignment horizontal="center"/>
    </xf>
    <xf numFmtId="2" fontId="77" fillId="3" borderId="67" xfId="0" applyNumberFormat="1" applyFont="1" applyFill="1" applyBorder="1" applyAlignment="1">
      <alignment horizontal="center"/>
    </xf>
    <xf numFmtId="0" fontId="71" fillId="3" borderId="103" xfId="0" applyFont="1" applyFill="1" applyBorder="1" applyAlignment="1">
      <alignment horizontal="left" vertical="center"/>
    </xf>
    <xf numFmtId="0" fontId="71" fillId="3" borderId="105" xfId="0" applyFont="1" applyFill="1" applyBorder="1" applyAlignment="1">
      <alignment horizontal="left" vertical="center"/>
    </xf>
    <xf numFmtId="0" fontId="73" fillId="0" borderId="63" xfId="0" applyFont="1" applyBorder="1" applyAlignment="1">
      <alignment horizontal="center" vertical="center"/>
    </xf>
    <xf numFmtId="0" fontId="73" fillId="0" borderId="62" xfId="0" applyFont="1" applyBorder="1" applyAlignment="1">
      <alignment horizontal="center" vertical="center"/>
    </xf>
    <xf numFmtId="0" fontId="73" fillId="0" borderId="64" xfId="0" applyFont="1" applyBorder="1" applyAlignment="1">
      <alignment horizontal="center" vertical="center"/>
    </xf>
    <xf numFmtId="0" fontId="71" fillId="0" borderId="92" xfId="0" applyFont="1" applyBorder="1" applyAlignment="1">
      <alignment horizontal="center" vertical="center"/>
    </xf>
    <xf numFmtId="0" fontId="71" fillId="0" borderId="93" xfId="0" applyFont="1" applyBorder="1" applyAlignment="1">
      <alignment horizontal="center" vertical="center"/>
    </xf>
    <xf numFmtId="0" fontId="71" fillId="0" borderId="94" xfId="0" applyFont="1" applyBorder="1" applyAlignment="1">
      <alignment horizontal="center" vertical="center"/>
    </xf>
    <xf numFmtId="0" fontId="71" fillId="3" borderId="46" xfId="0" applyFont="1" applyFill="1" applyBorder="1" applyAlignment="1">
      <alignment horizontal="left" vertical="center"/>
    </xf>
    <xf numFmtId="0" fontId="71" fillId="3" borderId="96" xfId="0" applyFont="1" applyFill="1" applyBorder="1" applyAlignment="1">
      <alignment horizontal="left" vertical="center"/>
    </xf>
    <xf numFmtId="0" fontId="71" fillId="0" borderId="65" xfId="0" applyFont="1" applyBorder="1" applyAlignment="1">
      <alignment horizontal="center" vertical="center"/>
    </xf>
    <xf numFmtId="0" fontId="71" fillId="0" borderId="66" xfId="0" applyFont="1" applyBorder="1" applyAlignment="1">
      <alignment horizontal="center" vertical="center"/>
    </xf>
    <xf numFmtId="0" fontId="71" fillId="0" borderId="67" xfId="0" applyFont="1" applyBorder="1" applyAlignment="1">
      <alignment horizontal="center" vertical="center"/>
    </xf>
    <xf numFmtId="0" fontId="71" fillId="0" borderId="46" xfId="1892" applyFont="1" applyBorder="1" applyAlignment="1">
      <alignment horizontal="center" vertical="center"/>
    </xf>
    <xf numFmtId="0" fontId="71" fillId="0" borderId="76" xfId="1892" applyFont="1" applyBorder="1" applyAlignment="1">
      <alignment horizontal="center" vertical="center"/>
    </xf>
    <xf numFmtId="0" fontId="71" fillId="0" borderId="77" xfId="1892" applyFont="1" applyBorder="1" applyAlignment="1">
      <alignment horizontal="center" vertical="center"/>
    </xf>
    <xf numFmtId="0" fontId="71" fillId="0" borderId="98" xfId="1892" applyFont="1" applyBorder="1" applyAlignment="1">
      <alignment horizontal="center" vertical="center"/>
    </xf>
    <xf numFmtId="0" fontId="71" fillId="0" borderId="97" xfId="1892" applyFont="1" applyBorder="1" applyAlignment="1">
      <alignment horizontal="center" vertical="center"/>
    </xf>
    <xf numFmtId="0" fontId="71" fillId="0" borderId="99" xfId="1892" applyFont="1" applyBorder="1" applyAlignment="1">
      <alignment horizontal="center" vertical="center"/>
    </xf>
    <xf numFmtId="0" fontId="71" fillId="0" borderId="100" xfId="1892" applyFont="1" applyBorder="1" applyAlignment="1">
      <alignment horizontal="center" vertical="center"/>
    </xf>
    <xf numFmtId="0" fontId="71" fillId="0" borderId="101" xfId="1892" applyFont="1" applyBorder="1" applyAlignment="1">
      <alignment horizontal="center" vertical="center"/>
    </xf>
    <xf numFmtId="0" fontId="71" fillId="3" borderId="99" xfId="0" applyFont="1" applyFill="1" applyBorder="1" applyAlignment="1">
      <alignment horizontal="center" vertical="center"/>
    </xf>
    <xf numFmtId="0" fontId="71" fillId="3" borderId="100" xfId="0" applyFont="1" applyFill="1" applyBorder="1" applyAlignment="1">
      <alignment horizontal="center" vertical="center"/>
    </xf>
    <xf numFmtId="0" fontId="71" fillId="3" borderId="101" xfId="0" applyFont="1" applyFill="1" applyBorder="1" applyAlignment="1">
      <alignment horizontal="center" vertical="center"/>
    </xf>
    <xf numFmtId="0" fontId="70" fillId="0" borderId="32" xfId="0" applyFont="1" applyBorder="1" applyAlignment="1">
      <alignment horizontal="left" vertical="center"/>
    </xf>
    <xf numFmtId="0" fontId="70" fillId="0" borderId="6" xfId="0" applyFont="1" applyBorder="1" applyAlignment="1">
      <alignment horizontal="left" vertical="center"/>
    </xf>
    <xf numFmtId="0" fontId="70" fillId="0" borderId="7" xfId="0" applyFont="1" applyBorder="1" applyAlignment="1">
      <alignment horizontal="left" vertical="center"/>
    </xf>
    <xf numFmtId="0" fontId="70" fillId="0" borderId="5" xfId="0" applyFont="1" applyBorder="1" applyAlignment="1">
      <alignment horizontal="left" vertical="center"/>
    </xf>
    <xf numFmtId="0" fontId="70" fillId="0" borderId="12" xfId="0" applyFont="1" applyBorder="1" applyAlignment="1">
      <alignment horizontal="left" vertical="center"/>
    </xf>
    <xf numFmtId="0" fontId="70" fillId="0" borderId="13" xfId="0" applyFont="1" applyBorder="1" applyAlignment="1">
      <alignment horizontal="left" vertical="center"/>
    </xf>
    <xf numFmtId="0" fontId="8" fillId="4" borderId="99" xfId="1" applyFont="1" applyFill="1" applyBorder="1" applyAlignment="1">
      <alignment horizontal="center" vertical="center" wrapText="1"/>
    </xf>
    <xf numFmtId="0" fontId="8" fillId="4" borderId="100" xfId="1" applyFont="1" applyFill="1" applyBorder="1" applyAlignment="1">
      <alignment horizontal="center" vertical="center" wrapText="1"/>
    </xf>
    <xf numFmtId="0" fontId="8" fillId="4" borderId="101" xfId="1" applyFont="1" applyFill="1" applyBorder="1" applyAlignment="1">
      <alignment horizontal="center" vertical="center" wrapText="1"/>
    </xf>
    <xf numFmtId="0" fontId="13" fillId="0" borderId="75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22" xfId="0" applyFont="1" applyBorder="1" applyAlignment="1">
      <alignment horizontal="center" vertical="center"/>
    </xf>
    <xf numFmtId="0" fontId="8" fillId="0" borderId="128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164" fontId="10" fillId="0" borderId="128" xfId="0" applyNumberFormat="1" applyFont="1" applyBorder="1" applyAlignment="1">
      <alignment horizontal="center" vertical="center"/>
    </xf>
    <xf numFmtId="164" fontId="10" fillId="0" borderId="129" xfId="0" applyNumberFormat="1" applyFont="1" applyBorder="1" applyAlignment="1">
      <alignment horizontal="center" vertical="center"/>
    </xf>
    <xf numFmtId="164" fontId="10" fillId="0" borderId="130" xfId="0" applyNumberFormat="1" applyFont="1" applyBorder="1" applyAlignment="1">
      <alignment horizontal="center" vertical="center"/>
    </xf>
    <xf numFmtId="0" fontId="10" fillId="59" borderId="128" xfId="0" applyFont="1" applyFill="1" applyBorder="1" applyAlignment="1">
      <alignment horizontal="center"/>
    </xf>
    <xf numFmtId="0" fontId="10" fillId="59" borderId="129" xfId="0" applyFont="1" applyFill="1" applyBorder="1" applyAlignment="1">
      <alignment horizontal="center"/>
    </xf>
    <xf numFmtId="0" fontId="10" fillId="59" borderId="130" xfId="0" applyFont="1" applyFill="1" applyBorder="1" applyAlignment="1">
      <alignment horizontal="center"/>
    </xf>
    <xf numFmtId="0" fontId="10" fillId="0" borderId="99" xfId="0" applyFont="1" applyBorder="1" applyAlignment="1">
      <alignment horizontal="center" vertical="center"/>
    </xf>
    <xf numFmtId="0" fontId="10" fillId="0" borderId="100" xfId="0" applyFont="1" applyBorder="1" applyAlignment="1">
      <alignment horizontal="center" vertical="center"/>
    </xf>
    <xf numFmtId="0" fontId="10" fillId="0" borderId="101" xfId="0" applyFont="1" applyBorder="1" applyAlignment="1">
      <alignment horizontal="center" vertical="center"/>
    </xf>
    <xf numFmtId="0" fontId="10" fillId="0" borderId="99" xfId="1" applyFont="1" applyBorder="1" applyAlignment="1">
      <alignment horizontal="left" vertical="center"/>
    </xf>
    <xf numFmtId="0" fontId="10" fillId="0" borderId="100" xfId="1" applyFont="1" applyBorder="1" applyAlignment="1">
      <alignment horizontal="left" vertical="center"/>
    </xf>
    <xf numFmtId="0" fontId="10" fillId="0" borderId="101" xfId="1" applyFont="1" applyBorder="1" applyAlignment="1">
      <alignment horizontal="left" vertical="center"/>
    </xf>
    <xf numFmtId="164" fontId="10" fillId="0" borderId="99" xfId="0" applyNumberFormat="1" applyFont="1" applyBorder="1" applyAlignment="1">
      <alignment horizontal="center" vertical="center"/>
    </xf>
    <xf numFmtId="164" fontId="10" fillId="0" borderId="101" xfId="0" applyNumberFormat="1" applyFont="1" applyBorder="1" applyAlignment="1">
      <alignment horizontal="center" vertical="center"/>
    </xf>
    <xf numFmtId="164" fontId="10" fillId="0" borderId="100" xfId="0" applyNumberFormat="1" applyFont="1" applyBorder="1" applyAlignment="1">
      <alignment horizontal="center" vertical="center"/>
    </xf>
    <xf numFmtId="0" fontId="10" fillId="3" borderId="99" xfId="1" applyFont="1" applyFill="1" applyBorder="1" applyAlignment="1">
      <alignment horizontal="center" vertical="center" wrapText="1"/>
    </xf>
    <xf numFmtId="0" fontId="10" fillId="3" borderId="100" xfId="1" applyFont="1" applyFill="1" applyBorder="1" applyAlignment="1">
      <alignment horizontal="center" vertical="center" wrapText="1"/>
    </xf>
    <xf numFmtId="0" fontId="10" fillId="3" borderId="101" xfId="1" applyFont="1" applyFill="1" applyBorder="1" applyAlignment="1">
      <alignment horizontal="center" vertical="center" wrapText="1"/>
    </xf>
    <xf numFmtId="167" fontId="95" fillId="0" borderId="0" xfId="1500" applyNumberFormat="1" applyFont="1" applyFill="1" applyAlignment="1">
      <alignment horizontal="left"/>
    </xf>
    <xf numFmtId="167" fontId="96" fillId="0" borderId="0" xfId="1500" applyNumberFormat="1" applyFont="1" applyFill="1" applyAlignment="1">
      <alignment horizontal="left"/>
    </xf>
    <xf numFmtId="167" fontId="91" fillId="0" borderId="142" xfId="1500" applyNumberFormat="1" applyFont="1" applyBorder="1" applyAlignment="1">
      <alignment horizontal="center" vertical="center"/>
    </xf>
    <xf numFmtId="167" fontId="91" fillId="0" borderId="129" xfId="1500" applyNumberFormat="1" applyFont="1" applyBorder="1" applyAlignment="1">
      <alignment horizontal="center" vertical="center"/>
    </xf>
    <xf numFmtId="167" fontId="91" fillId="0" borderId="130" xfId="1500" applyNumberFormat="1" applyFont="1" applyBorder="1" applyAlignment="1">
      <alignment horizontal="center" vertical="center"/>
    </xf>
    <xf numFmtId="167" fontId="91" fillId="0" borderId="142" xfId="1500" applyNumberFormat="1" applyFont="1" applyBorder="1" applyAlignment="1">
      <alignment horizontal="left" vertical="center"/>
    </xf>
    <xf numFmtId="167" fontId="91" fillId="0" borderId="130" xfId="1500" applyNumberFormat="1" applyFont="1" applyBorder="1" applyAlignment="1">
      <alignment horizontal="left" vertical="center"/>
    </xf>
    <xf numFmtId="0" fontId="89" fillId="0" borderId="0" xfId="0" applyFont="1"/>
    <xf numFmtId="0" fontId="92" fillId="0" borderId="0" xfId="0" applyFont="1" applyAlignment="1">
      <alignment vertical="center"/>
    </xf>
    <xf numFmtId="0" fontId="86" fillId="0" borderId="0" xfId="0" applyFont="1" applyAlignment="1">
      <alignment vertical="center"/>
    </xf>
    <xf numFmtId="0" fontId="91" fillId="0" borderId="142" xfId="0" applyFont="1" applyBorder="1" applyAlignment="1">
      <alignment horizontal="center" vertical="center"/>
    </xf>
    <xf numFmtId="0" fontId="91" fillId="0" borderId="129" xfId="0" applyFont="1" applyBorder="1" applyAlignment="1">
      <alignment horizontal="center" vertical="center"/>
    </xf>
    <xf numFmtId="0" fontId="91" fillId="0" borderId="130" xfId="0" applyFont="1" applyBorder="1" applyAlignment="1">
      <alignment horizontal="center" vertical="center"/>
    </xf>
    <xf numFmtId="0" fontId="91" fillId="0" borderId="142" xfId="0" applyFont="1" applyBorder="1" applyAlignment="1">
      <alignment horizontal="left" vertical="center"/>
    </xf>
    <xf numFmtId="0" fontId="91" fillId="0" borderId="130" xfId="0" applyFont="1" applyBorder="1" applyAlignment="1">
      <alignment horizontal="left" vertical="center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</cellXfs>
  <cellStyles count="3782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3" xfId="3217" xr:uid="{A4897164-EF0F-4F76-B3F4-3DB0912DAA70}"/>
    <cellStyle name="Calculation 3 10 4" xfId="3570" xr:uid="{08413215-EFF4-4BE9-864D-E814344788CC}"/>
    <cellStyle name="Calculation 3 11" xfId="2583" xr:uid="{9CA95BEF-1AD0-47FF-91C9-60D72A2ED24E}"/>
    <cellStyle name="Calculation 3 12" xfId="2579" xr:uid="{0AF6D446-1989-4481-991E-BBEC952ED60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3" xfId="3326" xr:uid="{484CB805-BC79-419F-8CF7-2B3B0A48963A}"/>
    <cellStyle name="Calculation 3 2 2 2 2 4" xfId="3679" xr:uid="{223B0F0F-37FF-40AA-8531-0DF3F2425D10}"/>
    <cellStyle name="Calculation 3 2 2 2 3" xfId="2692" xr:uid="{01FA5CFA-30EE-43C1-AB2F-AB98C516966D}"/>
    <cellStyle name="Calculation 3 2 2 2 4" xfId="3113" xr:uid="{D5A77893-6164-4D61-B5DF-75EA53B8F370}"/>
    <cellStyle name="Calculation 3 2 2 2 5" xfId="3466" xr:uid="{0D456013-9656-4E2D-859E-C53C45AA5F8B}"/>
    <cellStyle name="Calculation 3 2 2 3" xfId="2406" xr:uid="{91C7FA5F-60C0-4878-8C58-63B6FEC5E534}"/>
    <cellStyle name="Calculation 3 2 2 3 2" xfId="2837" xr:uid="{91DCC464-8EFD-42B4-A979-874B2DBEEC81}"/>
    <cellStyle name="Calculation 3 2 2 3 3" xfId="3258" xr:uid="{5CA5BEAA-4EF4-441D-B1EB-40A3000D599E}"/>
    <cellStyle name="Calculation 3 2 2 3 4" xfId="3611" xr:uid="{12BFB7B9-361D-4952-9F80-2CAB5F5C3DA4}"/>
    <cellStyle name="Calculation 3 2 2 4" xfId="2624" xr:uid="{A6D0A915-E236-46A4-B4A6-88575055D3E6}"/>
    <cellStyle name="Calculation 3 2 2 5" xfId="3045" xr:uid="{4C4C150A-A60A-4199-B53E-8436FAE07091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3" xfId="3297" xr:uid="{2941C7E5-FA8A-4510-B9B9-36F2376202FB}"/>
    <cellStyle name="Calculation 3 2 3 2 4" xfId="3650" xr:uid="{51E8E789-95B3-4650-8942-036CD09889A0}"/>
    <cellStyle name="Calculation 3 2 3 3" xfId="2663" xr:uid="{D59F54E6-43E4-40F8-B643-B7AF2F94F31F}"/>
    <cellStyle name="Calculation 3 2 3 4" xfId="3084" xr:uid="{ADA042F3-E5E5-4723-AEBA-1E4886BD9A14}"/>
    <cellStyle name="Calculation 3 2 3 5" xfId="3437" xr:uid="{F97FC9E2-71F1-4F5C-B2F0-6E74565929D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3" xfId="3384" xr:uid="{B2434483-69B5-40D3-97E0-78511F89C97B}"/>
    <cellStyle name="Calculation 3 2 4 2 4" xfId="3737" xr:uid="{F669A538-B5FC-4378-9972-CFDEF41B80D3}"/>
    <cellStyle name="Calculation 3 2 4 3" xfId="2750" xr:uid="{7F952734-7A53-4B5B-9517-E56793314B4E}"/>
    <cellStyle name="Calculation 3 2 4 4" xfId="3171" xr:uid="{3394E20F-7832-4E3B-8053-A28F5860C338}"/>
    <cellStyle name="Calculation 3 2 4 5" xfId="3524" xr:uid="{2644EC2F-2B86-4EBE-8314-029C07D59061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3" xfId="3399" xr:uid="{701C77C3-FD09-498F-8578-E4A0C37D7B22}"/>
    <cellStyle name="Calculation 3 2 5 2 4" xfId="3752" xr:uid="{15381859-A2A1-4E0B-9E51-91A702703D99}"/>
    <cellStyle name="Calculation 3 2 5 3" xfId="2765" xr:uid="{0A101B23-3F2F-4D29-9730-6E655E3D4E9C}"/>
    <cellStyle name="Calculation 3 2 5 4" xfId="3186" xr:uid="{2D883CE7-EEA3-44DC-AB3D-7F5447C8F755}"/>
    <cellStyle name="Calculation 3 2 5 5" xfId="3539" xr:uid="{0C77D775-D4AA-4F8E-A5F2-F288A908789C}"/>
    <cellStyle name="Calculation 3 2 6" xfId="2371" xr:uid="{D9D460DB-A193-4616-8C67-B44EE9EA4B2E}"/>
    <cellStyle name="Calculation 3 2 6 2" xfId="2802" xr:uid="{BEB01EA2-7CE3-4ADA-BFD3-13B6FC7464A7}"/>
    <cellStyle name="Calculation 3 2 6 3" xfId="3223" xr:uid="{9DC9484C-FC2C-4920-86DE-E04D4367C021}"/>
    <cellStyle name="Calculation 3 2 6 4" xfId="3576" xr:uid="{C447EAFC-9279-4A0C-AA95-552DAE7D753F}"/>
    <cellStyle name="Calculation 3 2 7" xfId="2589" xr:uid="{A30B5585-0989-433B-9DD1-B4A21E410AD5}"/>
    <cellStyle name="Calculation 3 2 8" xfId="3010" xr:uid="{F99597BC-AD3C-4AA8-8E97-F3C11A197DA2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3" xfId="3335" xr:uid="{212EF460-907C-441F-ADDB-9A0B9FD01099}"/>
    <cellStyle name="Calculation 3 3 2 2 2 4" xfId="3688" xr:uid="{4832E233-FBF7-4B95-891E-E2C72C79ADFA}"/>
    <cellStyle name="Calculation 3 3 2 2 3" xfId="2701" xr:uid="{64AA3D49-C5D9-4D67-B8CA-A2D5013D2F52}"/>
    <cellStyle name="Calculation 3 3 2 2 4" xfId="3122" xr:uid="{66E22C45-A08C-4E46-BB70-9810DCCA8200}"/>
    <cellStyle name="Calculation 3 3 2 2 5" xfId="3475" xr:uid="{08824660-250F-4AE6-AEE3-15E7C7B3BA6D}"/>
    <cellStyle name="Calculation 3 3 2 3" xfId="2415" xr:uid="{66E383EE-CC85-493E-B5D5-380DFBB18558}"/>
    <cellStyle name="Calculation 3 3 2 3 2" xfId="2846" xr:uid="{EE73BA0A-927F-4467-B9D0-E8BECA8FF761}"/>
    <cellStyle name="Calculation 3 3 2 3 3" xfId="3267" xr:uid="{6C41294C-8173-42DE-AE8B-B90C945E6B21}"/>
    <cellStyle name="Calculation 3 3 2 3 4" xfId="3620" xr:uid="{D74415E9-4C35-47E0-8406-29DEF4596B41}"/>
    <cellStyle name="Calculation 3 3 2 4" xfId="2633" xr:uid="{51D0B5E8-772B-4719-AC90-2743C73075C4}"/>
    <cellStyle name="Calculation 3 3 2 5" xfId="3054" xr:uid="{64E7BA06-1688-47DE-B92A-269A6C552AA5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3" xfId="3306" xr:uid="{5C768F0F-2989-42B8-887E-A1007401361A}"/>
    <cellStyle name="Calculation 3 3 3 2 4" xfId="3659" xr:uid="{D8D9D127-9729-414A-9384-5A76A334295F}"/>
    <cellStyle name="Calculation 3 3 3 3" xfId="2672" xr:uid="{8C6F46AC-0B5A-46B3-B373-3D1CF27BBFE5}"/>
    <cellStyle name="Calculation 3 3 3 4" xfId="3093" xr:uid="{725E29C9-36D1-468D-9188-883A93E500D1}"/>
    <cellStyle name="Calculation 3 3 3 5" xfId="3446" xr:uid="{4BAF78F0-E864-4CD9-BFB0-111745E77E05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3" xfId="3370" xr:uid="{CE138F9F-D01A-4CBF-80CA-2ED75DCDDDA7}"/>
    <cellStyle name="Calculation 3 3 4 2 4" xfId="3723" xr:uid="{1D207923-7199-48CF-9C85-BF1F924BC670}"/>
    <cellStyle name="Calculation 3 3 4 3" xfId="2736" xr:uid="{9E50F899-94D6-4667-B56E-5754676B9A85}"/>
    <cellStyle name="Calculation 3 3 4 4" xfId="3157" xr:uid="{22B0C886-DE8F-4B48-AFF5-A7E4BDC93C54}"/>
    <cellStyle name="Calculation 3 3 4 5" xfId="3510" xr:uid="{83B05562-B1D8-49F1-B4C9-571086D71132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3" xfId="3408" xr:uid="{3555B963-C132-4630-8B86-81EAE6018FD7}"/>
    <cellStyle name="Calculation 3 3 5 2 4" xfId="3761" xr:uid="{8165E46C-4411-4023-9CAA-D357A6A0079F}"/>
    <cellStyle name="Calculation 3 3 5 3" xfId="2774" xr:uid="{5724DD5A-1655-4CD7-B5CB-585024F06153}"/>
    <cellStyle name="Calculation 3 3 5 4" xfId="3195" xr:uid="{463A8719-EBBE-4497-A3F4-E18AE9AAF25E}"/>
    <cellStyle name="Calculation 3 3 5 5" xfId="3548" xr:uid="{0F7C694E-BFD9-4594-8773-41ECEB3AA157}"/>
    <cellStyle name="Calculation 3 3 6" xfId="2380" xr:uid="{D89B051C-D3D9-4249-9807-38E163937E3B}"/>
    <cellStyle name="Calculation 3 3 6 2" xfId="2811" xr:uid="{0DC03B75-56B8-405D-8471-B50FC49DF59E}"/>
    <cellStyle name="Calculation 3 3 6 3" xfId="3232" xr:uid="{19B3E426-2579-4212-A10E-F94985579F4B}"/>
    <cellStyle name="Calculation 3 3 6 4" xfId="3585" xr:uid="{E42F93C4-0A98-4173-A181-7527BAA49CC9}"/>
    <cellStyle name="Calculation 3 3 7" xfId="2598" xr:uid="{67742EE7-CE09-4521-9046-01BEB2BC7A7C}"/>
    <cellStyle name="Calculation 3 3 8" xfId="3019" xr:uid="{0D41B7DB-EE79-4E71-B149-35AC13132421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3" xfId="3341" xr:uid="{4D7F1CDF-389B-45AA-B1DF-5DD6074DA637}"/>
    <cellStyle name="Calculation 3 4 2 2 2 4" xfId="3694" xr:uid="{3FD76A69-9508-41EE-B576-1A835B942EEA}"/>
    <cellStyle name="Calculation 3 4 2 2 3" xfId="2707" xr:uid="{FF3A2956-B65D-472F-808B-820EFAE72835}"/>
    <cellStyle name="Calculation 3 4 2 2 4" xfId="3128" xr:uid="{3CF68326-DEEF-4A74-9152-6E9BDE48AB9F}"/>
    <cellStyle name="Calculation 3 4 2 2 5" xfId="3481" xr:uid="{2387F1BF-6ECF-4381-BCF1-2358CAF6EC4F}"/>
    <cellStyle name="Calculation 3 4 2 3" xfId="2421" xr:uid="{1EF0E224-DBC6-48AF-A5B3-5678F329CCF4}"/>
    <cellStyle name="Calculation 3 4 2 3 2" xfId="2852" xr:uid="{EE7F00FB-9227-4B57-9EB3-EEC51341F321}"/>
    <cellStyle name="Calculation 3 4 2 3 3" xfId="3273" xr:uid="{5B454432-BA36-4D77-A1EB-2A023ED745CC}"/>
    <cellStyle name="Calculation 3 4 2 3 4" xfId="3626" xr:uid="{B661D32A-E666-4DBE-B8BD-594FA55986E4}"/>
    <cellStyle name="Calculation 3 4 2 4" xfId="2639" xr:uid="{82FE4087-0724-43DD-8E9B-A3D339106E46}"/>
    <cellStyle name="Calculation 3 4 2 5" xfId="3060" xr:uid="{F7848C75-AEA6-455F-862E-1CE46FB1F8D5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3" xfId="3312" xr:uid="{636754D1-10A9-438B-A204-46AF91D038FF}"/>
    <cellStyle name="Calculation 3 4 3 2 4" xfId="3665" xr:uid="{55390630-3C80-4008-8DA8-384EA1FA7CDB}"/>
    <cellStyle name="Calculation 3 4 3 3" xfId="2678" xr:uid="{7181F8C0-10AD-4F8F-8CFF-C4298AAE240E}"/>
    <cellStyle name="Calculation 3 4 3 4" xfId="3099" xr:uid="{A0BBCC84-B9AC-479E-820E-7F6CC6C33ADC}"/>
    <cellStyle name="Calculation 3 4 3 5" xfId="3452" xr:uid="{993749DD-C918-41EA-B1BC-ECF6DB99C185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3" xfId="3368" xr:uid="{E216E15E-2930-40A3-A0C9-2C183AF95040}"/>
    <cellStyle name="Calculation 3 4 4 2 4" xfId="3721" xr:uid="{102BA403-5DE3-4615-88C2-D47DA5D1BD9A}"/>
    <cellStyle name="Calculation 3 4 4 3" xfId="2734" xr:uid="{75336ACA-7910-4105-BE75-D5CCD39E0427}"/>
    <cellStyle name="Calculation 3 4 4 4" xfId="3155" xr:uid="{1A2177BE-F797-48E4-80BC-292BBB3049EB}"/>
    <cellStyle name="Calculation 3 4 4 5" xfId="3508" xr:uid="{C1FE0400-87F1-482A-82AC-ECE3FEDB1CC2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3" xfId="3414" xr:uid="{E981CF6F-9A86-4790-B76F-CA13C77134DC}"/>
    <cellStyle name="Calculation 3 4 5 2 4" xfId="3767" xr:uid="{728440B9-2B1A-48CC-A0CE-86E2A526EC3F}"/>
    <cellStyle name="Calculation 3 4 5 3" xfId="2780" xr:uid="{1DD95729-116A-4167-99E6-132A05ABC618}"/>
    <cellStyle name="Calculation 3 4 5 4" xfId="3201" xr:uid="{568D6B12-0BDD-4F31-A867-E0FAF1DA2A3E}"/>
    <cellStyle name="Calculation 3 4 5 5" xfId="3554" xr:uid="{85D86C25-F782-49A6-B365-89E84BC998B5}"/>
    <cellStyle name="Calculation 3 4 6" xfId="2386" xr:uid="{8F17E5C5-8763-4D4B-A8B3-08DCF4B17310}"/>
    <cellStyle name="Calculation 3 4 6 2" xfId="2817" xr:uid="{F2132586-F755-4C33-9698-A98D4F01781E}"/>
    <cellStyle name="Calculation 3 4 6 3" xfId="3238" xr:uid="{562E4024-5022-46F6-AA50-BD003F2C4B29}"/>
    <cellStyle name="Calculation 3 4 6 4" xfId="3591" xr:uid="{8BA78D73-EF1D-4AD6-B25A-08243F73EB5F}"/>
    <cellStyle name="Calculation 3 4 7" xfId="2604" xr:uid="{449172D0-6D66-49BE-9EA9-82032571C584}"/>
    <cellStyle name="Calculation 3 4 8" xfId="3025" xr:uid="{C9CCF406-A765-420B-AEDB-AE3E92A708AC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3" xfId="3344" xr:uid="{D81EA36E-3B79-4F82-B0EA-BCF95B67821C}"/>
    <cellStyle name="Calculation 3 5 2 2 2 4" xfId="3697" xr:uid="{D3D3670F-4BC6-47C0-AC67-E4F76FC746BB}"/>
    <cellStyle name="Calculation 3 5 2 2 3" xfId="2710" xr:uid="{BAE6E2E1-52F9-456E-AA47-CD7E1704C2B1}"/>
    <cellStyle name="Calculation 3 5 2 2 4" xfId="3131" xr:uid="{F2E6F38B-8BAC-4C8B-BB14-4186699D9FD3}"/>
    <cellStyle name="Calculation 3 5 2 2 5" xfId="3484" xr:uid="{8A2C5E19-ADEA-4DDF-8049-0C69A2FA56AF}"/>
    <cellStyle name="Calculation 3 5 2 3" xfId="2424" xr:uid="{073EC6D8-B031-443C-B8DB-DACE6114B03F}"/>
    <cellStyle name="Calculation 3 5 2 3 2" xfId="2855" xr:uid="{DC9C1BA6-58A7-4E9F-9BF8-AA5C805B25EA}"/>
    <cellStyle name="Calculation 3 5 2 3 3" xfId="3276" xr:uid="{FBC4DC0B-D0A8-4672-86E4-96D2676A75DB}"/>
    <cellStyle name="Calculation 3 5 2 3 4" xfId="3629" xr:uid="{280C161E-2C45-4602-A8B3-BF3D6FC777B1}"/>
    <cellStyle name="Calculation 3 5 2 4" xfId="2642" xr:uid="{C2C9751C-3A79-4017-BD35-CADB3D2394F8}"/>
    <cellStyle name="Calculation 3 5 2 5" xfId="3063" xr:uid="{E42A4823-952E-4015-856A-7BE40E0FCF3B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3" xfId="3315" xr:uid="{30D923E9-00E7-4B9B-8B50-FA310BBEC0DA}"/>
    <cellStyle name="Calculation 3 5 3 2 4" xfId="3668" xr:uid="{D1C950A2-8828-43AC-98E0-4E9E3F54D62D}"/>
    <cellStyle name="Calculation 3 5 3 3" xfId="2681" xr:uid="{908EE201-246B-42AF-AEC4-D80781B387EE}"/>
    <cellStyle name="Calculation 3 5 3 4" xfId="3102" xr:uid="{57FCCF15-EB03-4FF3-B930-181D8798C020}"/>
    <cellStyle name="Calculation 3 5 3 5" xfId="3455" xr:uid="{DF941ADA-B19A-4D86-9C38-1662E0890A2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3" xfId="3366" xr:uid="{31A7A046-D0AC-434D-96B3-326C135F842F}"/>
    <cellStyle name="Calculation 3 5 4 2 4" xfId="3719" xr:uid="{259BB1B0-6992-40DD-900C-98505B2C2C15}"/>
    <cellStyle name="Calculation 3 5 4 3" xfId="2732" xr:uid="{5B001CA9-E908-4F79-B8AE-8FE837C4EC73}"/>
    <cellStyle name="Calculation 3 5 4 4" xfId="3153" xr:uid="{2B0EE8B7-FD5E-4A8B-816B-695711E6B51B}"/>
    <cellStyle name="Calculation 3 5 4 5" xfId="3506" xr:uid="{B7980128-A176-468F-ABB9-6D8AFA8B9698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3" xfId="3417" xr:uid="{518C9A8A-2A4B-4584-BC26-F0B110DAE240}"/>
    <cellStyle name="Calculation 3 5 5 2 4" xfId="3770" xr:uid="{2A4B4A92-1293-4CB9-AECE-51B2AFF83617}"/>
    <cellStyle name="Calculation 3 5 5 3" xfId="2783" xr:uid="{D2D8842C-6715-46B7-8B85-4667217650E6}"/>
    <cellStyle name="Calculation 3 5 5 4" xfId="3204" xr:uid="{329CC139-5D9D-471D-97DB-EC0C625017AC}"/>
    <cellStyle name="Calculation 3 5 5 5" xfId="3557" xr:uid="{1F45CD13-FCA2-457D-B461-453E97DCDBE6}"/>
    <cellStyle name="Calculation 3 5 6" xfId="2389" xr:uid="{F1124B87-C818-49F8-A30B-A7B5CA5D99D8}"/>
    <cellStyle name="Calculation 3 5 6 2" xfId="2820" xr:uid="{A3D58616-FF2C-4320-8CC3-B68E51A5BF8F}"/>
    <cellStyle name="Calculation 3 5 6 3" xfId="3241" xr:uid="{D79F100A-9F08-4372-B965-7E883A4C8493}"/>
    <cellStyle name="Calculation 3 5 6 4" xfId="3594" xr:uid="{43DE7A1B-FAEC-4685-948F-13F77CF243E0}"/>
    <cellStyle name="Calculation 3 5 7" xfId="2607" xr:uid="{C692B5FB-EE7F-4C44-B1AA-A60489971F41}"/>
    <cellStyle name="Calculation 3 5 8" xfId="3028" xr:uid="{2B5556A3-6B87-4F32-9798-455179B5A9B2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3" xfId="3350" xr:uid="{0969748D-A552-45B5-8B3A-93589D4645E0}"/>
    <cellStyle name="Calculation 3 6 2 2 2 4" xfId="3703" xr:uid="{A782B2E9-B7F5-4633-A0EA-261875CD79A5}"/>
    <cellStyle name="Calculation 3 6 2 2 3" xfId="2716" xr:uid="{EDC9D580-4BFC-4DB8-B5BA-66F675D0E832}"/>
    <cellStyle name="Calculation 3 6 2 2 4" xfId="3137" xr:uid="{0B272098-FAFF-4919-8485-9A864993BBCF}"/>
    <cellStyle name="Calculation 3 6 2 2 5" xfId="3490" xr:uid="{DE259DA7-376C-4D14-9263-AD41DE9B66CE}"/>
    <cellStyle name="Calculation 3 6 2 3" xfId="2430" xr:uid="{41CE4740-8B07-48A7-9BBF-077BC395FA7A}"/>
    <cellStyle name="Calculation 3 6 2 3 2" xfId="2861" xr:uid="{CD349D0E-5CA3-4674-A87F-DA910DF08F0B}"/>
    <cellStyle name="Calculation 3 6 2 3 3" xfId="3282" xr:uid="{5D4BABE0-3DD9-4DEE-8F53-E3E44B898258}"/>
    <cellStyle name="Calculation 3 6 2 3 4" xfId="3635" xr:uid="{2C4727F1-6F2E-4DE7-83AF-D1D6F27F2505}"/>
    <cellStyle name="Calculation 3 6 2 4" xfId="2648" xr:uid="{C2F555A6-E118-4770-A1D8-B555451450F4}"/>
    <cellStyle name="Calculation 3 6 2 5" xfId="3069" xr:uid="{7552C8C4-9218-4073-88CF-4AAA45D7A7AC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3" xfId="3288" xr:uid="{B0557430-DD9A-402F-B1A9-58C7C7038A4A}"/>
    <cellStyle name="Calculation 3 6 3 2 4" xfId="3641" xr:uid="{53046FE0-6726-40F1-8823-40BACEFE21BD}"/>
    <cellStyle name="Calculation 3 6 3 3" xfId="2654" xr:uid="{6051DA5C-7265-4DA1-A752-C54707EFE874}"/>
    <cellStyle name="Calculation 3 6 3 4" xfId="3075" xr:uid="{1BB3FF5F-1CA4-4072-AF9A-1548265193E4}"/>
    <cellStyle name="Calculation 3 6 3 5" xfId="3429" xr:uid="{9CC89D7C-15B8-43BD-8240-589A6EA2619C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3" xfId="3360" xr:uid="{D8C64ED8-2169-4C9A-8808-0BC50C7B46E2}"/>
    <cellStyle name="Calculation 3 6 4 2 4" xfId="3713" xr:uid="{27E1028D-AE23-4790-87F8-245D6E850AA7}"/>
    <cellStyle name="Calculation 3 6 4 3" xfId="2726" xr:uid="{E665ED20-FF4F-49C2-9BB5-6BDF6EB318B2}"/>
    <cellStyle name="Calculation 3 6 4 4" xfId="3147" xr:uid="{C73886D7-7BE7-4BAE-BA98-51651BA95982}"/>
    <cellStyle name="Calculation 3 6 4 5" xfId="3500" xr:uid="{943D4194-E0D0-4BA1-B724-788479A42D02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3" xfId="3423" xr:uid="{823015C8-FB74-4B4C-97B5-451597ACF088}"/>
    <cellStyle name="Calculation 3 6 5 2 4" xfId="3776" xr:uid="{156BAF17-08DD-4B45-A19E-5FA45C682E34}"/>
    <cellStyle name="Calculation 3 6 5 3" xfId="2789" xr:uid="{BE81BFE9-82F8-4D44-BC67-E3072FEE058E}"/>
    <cellStyle name="Calculation 3 6 5 4" xfId="3210" xr:uid="{AA24C3D8-587C-4705-80D6-FB3C7243924A}"/>
    <cellStyle name="Calculation 3 6 5 5" xfId="3563" xr:uid="{70D6E589-A46A-4FD3-8DCF-C4EFECB2F4D7}"/>
    <cellStyle name="Calculation 3 6 6" xfId="2395" xr:uid="{8B85CA26-BF8E-42B6-9E14-AE247B369D25}"/>
    <cellStyle name="Calculation 3 6 6 2" xfId="2826" xr:uid="{4787F6DF-C707-4C05-AA75-1F1B1A5C6561}"/>
    <cellStyle name="Calculation 3 6 6 3" xfId="3247" xr:uid="{2F170623-BB6E-43A7-B949-D0CF9FBC618F}"/>
    <cellStyle name="Calculation 3 6 6 4" xfId="3600" xr:uid="{177DDF1C-A368-4D3A-8E36-69186AF8D4BC}"/>
    <cellStyle name="Calculation 3 6 7" xfId="2613" xr:uid="{37FE78B3-7D48-4E30-A838-CA650B07A84D}"/>
    <cellStyle name="Calculation 3 6 8" xfId="3034" xr:uid="{CC8B9C98-71FD-4AE9-9283-9CCC6021495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3" xfId="3295" xr:uid="{D687DD08-AF7E-4048-ABF7-23EBEF9E49EF}"/>
    <cellStyle name="Calculation 3 7 2 2 4" xfId="3648" xr:uid="{CB78FD4F-CAB9-4D73-9209-A5B77913207C}"/>
    <cellStyle name="Calculation 3 7 2 3" xfId="2661" xr:uid="{0CF4F8B6-E95D-4A92-8CDF-92A63AE0A034}"/>
    <cellStyle name="Calculation 3 7 2 4" xfId="3082" xr:uid="{D42F1631-C6EB-4AC9-8A73-C414702A5109}"/>
    <cellStyle name="Calculation 3 7 2 5" xfId="3435" xr:uid="{32BCC6F7-2668-455E-A984-2F6AD5EC30A0}"/>
    <cellStyle name="Calculation 3 7 3" xfId="2364" xr:uid="{EDD8877D-9ABB-41EB-A543-0B355B52F205}"/>
    <cellStyle name="Calculation 3 7 3 2" xfId="2795" xr:uid="{CD56F9B2-D83A-46A2-8239-B332D8F528A6}"/>
    <cellStyle name="Calculation 3 7 3 3" xfId="3216" xr:uid="{FAD62F7C-B242-4F05-8446-2FC31A4F5947}"/>
    <cellStyle name="Calculation 3 7 3 4" xfId="3569" xr:uid="{FF274F8D-4D11-4544-BA42-EF3E7BB2E905}"/>
    <cellStyle name="Calculation 3 7 4" xfId="2582" xr:uid="{2CB6B277-4D73-4318-803D-D66786FD4A08}"/>
    <cellStyle name="Calculation 3 7 5" xfId="2580" xr:uid="{705F3AC4-D203-41EE-93FF-54C3B58B6006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3" xfId="3383" xr:uid="{28B4870D-9650-46CB-B940-2668B51BA7B2}"/>
    <cellStyle name="Calculation 3 8 2 4" xfId="3736" xr:uid="{38A1BFB2-7A57-46F8-9AA5-CB5AE46B1CD1}"/>
    <cellStyle name="Calculation 3 8 3" xfId="2749" xr:uid="{356AE9BB-4085-46C5-856E-9A313521171A}"/>
    <cellStyle name="Calculation 3 8 4" xfId="3170" xr:uid="{68BFEBA7-D0F3-4756-A715-E9586C4299E5}"/>
    <cellStyle name="Calculation 3 8 5" xfId="3523" xr:uid="{B4C678ED-988D-4424-9414-0229AEFCB20A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3" xfId="3393" xr:uid="{86851834-4CFD-4020-9B5F-9A3D5892DD82}"/>
    <cellStyle name="Calculation 3 9 2 4" xfId="3746" xr:uid="{A3063DF0-2419-4C6D-A0BF-8775E24DB0AF}"/>
    <cellStyle name="Calculation 3 9 3" xfId="2759" xr:uid="{236C75FB-FC9A-4522-9A9F-D58D9B18AEA7}"/>
    <cellStyle name="Calculation 3 9 4" xfId="3180" xr:uid="{A242E15C-E911-45D7-91A0-D459D05752AF}"/>
    <cellStyle name="Calculation 3 9 5" xfId="3533" xr:uid="{B0BCC162-D866-4AA5-873A-1C969F2B8E7E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3" xfId="3218" xr:uid="{7F45805E-BEE1-4329-A798-63BB8FD7F3DC}"/>
    <cellStyle name="Input 3 10 4" xfId="3571" xr:uid="{2BDF26F5-0C60-4232-A3A0-9B4454ECE2F9}"/>
    <cellStyle name="Input 3 11" xfId="2584" xr:uid="{A2206338-C072-4346-A3E7-CACC419C6520}"/>
    <cellStyle name="Input 3 12" xfId="2578" xr:uid="{2156CF5B-101E-4BEF-A73F-74E83E1483AD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3" xfId="3327" xr:uid="{2F54E970-1963-4CC6-BD26-A9E97419980B}"/>
    <cellStyle name="Input 3 2 2 2 2 4" xfId="3680" xr:uid="{8CC21772-8059-427F-ACAB-F14C532D3F45}"/>
    <cellStyle name="Input 3 2 2 2 3" xfId="2693" xr:uid="{678FD8D5-ED4D-42BF-A6BE-FD8044EAE508}"/>
    <cellStyle name="Input 3 2 2 2 4" xfId="3114" xr:uid="{3EE8E1F2-3401-4A62-A03D-5BBA07010FC3}"/>
    <cellStyle name="Input 3 2 2 2 5" xfId="3467" xr:uid="{ACAECED0-3FE0-48D9-9626-E863534E92A0}"/>
    <cellStyle name="Input 3 2 2 3" xfId="2407" xr:uid="{EE763895-0F4E-4265-A873-090DCF76CDCA}"/>
    <cellStyle name="Input 3 2 2 3 2" xfId="2838" xr:uid="{F7FE12BB-DA1B-4216-82A7-5F730CCA0AB4}"/>
    <cellStyle name="Input 3 2 2 3 3" xfId="3259" xr:uid="{60EA2FB2-1F91-4B37-8029-BE7FF9420127}"/>
    <cellStyle name="Input 3 2 2 3 4" xfId="3612" xr:uid="{11B0FCBB-4D4A-4A49-9FAF-6612EAC8BA06}"/>
    <cellStyle name="Input 3 2 2 4" xfId="2625" xr:uid="{CEB9FBAC-7DCD-44AD-AEA5-68E0AE894C2A}"/>
    <cellStyle name="Input 3 2 2 5" xfId="3046" xr:uid="{FDD6B465-2BD0-4AE2-8031-62C139EEDA59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3" xfId="3298" xr:uid="{6CA2C8E0-001B-4AEE-95E8-11D4558FEB45}"/>
    <cellStyle name="Input 3 2 3 2 4" xfId="3651" xr:uid="{01373F0B-87FF-4EC3-9B90-FF48398070A0}"/>
    <cellStyle name="Input 3 2 3 3" xfId="2664" xr:uid="{3352CDF3-04D4-45F8-9569-E81DAB41A24F}"/>
    <cellStyle name="Input 3 2 3 4" xfId="3085" xr:uid="{BA190504-241A-42D1-8238-B99CA318F277}"/>
    <cellStyle name="Input 3 2 3 5" xfId="3438" xr:uid="{6A6DE97F-461E-4419-8154-65D10D7E8EAC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3" xfId="3376" xr:uid="{D649773A-8E1E-4E73-8CBA-0429A5F17E11}"/>
    <cellStyle name="Input 3 2 4 2 4" xfId="3729" xr:uid="{02DF69D7-A93B-4FF6-96D2-CA6F1585346A}"/>
    <cellStyle name="Input 3 2 4 3" xfId="2742" xr:uid="{322FD82D-0553-400D-BA5E-3B28C66200E3}"/>
    <cellStyle name="Input 3 2 4 4" xfId="3163" xr:uid="{6BD21EA8-E9F5-489D-8F5F-8EFE5FC6C12F}"/>
    <cellStyle name="Input 3 2 4 5" xfId="3516" xr:uid="{42BA91D2-9AF0-473D-BEF5-16D958AD366B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3" xfId="3400" xr:uid="{DBFEB0AF-A904-43A4-9FAA-2A5F13B8DAD3}"/>
    <cellStyle name="Input 3 2 5 2 4" xfId="3753" xr:uid="{E87B73D7-06BF-4B84-A8A8-C659B16B592A}"/>
    <cellStyle name="Input 3 2 5 3" xfId="2766" xr:uid="{787500F3-FA3F-4DDD-85CF-A5CE3486E815}"/>
    <cellStyle name="Input 3 2 5 4" xfId="3187" xr:uid="{8CFFA45B-06CD-4D7C-934B-715496023A14}"/>
    <cellStyle name="Input 3 2 5 5" xfId="3540" xr:uid="{4A580DF5-BBD4-4E55-9394-AAE4B1BB94A1}"/>
    <cellStyle name="Input 3 2 6" xfId="2372" xr:uid="{996294D5-4E1A-4B55-A2B8-8A7CB8343251}"/>
    <cellStyle name="Input 3 2 6 2" xfId="2803" xr:uid="{FCF17D0B-559D-4676-93D2-F4A77E012D1C}"/>
    <cellStyle name="Input 3 2 6 3" xfId="3224" xr:uid="{9A188667-9DE3-4BD7-906B-1F0F707BBE5A}"/>
    <cellStyle name="Input 3 2 6 4" xfId="3577" xr:uid="{0F587AE7-03AC-4E76-B1B1-C5389A096225}"/>
    <cellStyle name="Input 3 2 7" xfId="2590" xr:uid="{351224E6-FC9A-473B-B864-B12BDA898D23}"/>
    <cellStyle name="Input 3 2 8" xfId="3011" xr:uid="{51FBDA44-BC92-427A-8318-226E92202D43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3" xfId="3334" xr:uid="{5C51017B-FF3D-4995-9738-FC405EA33AE5}"/>
    <cellStyle name="Input 3 3 2 2 2 4" xfId="3687" xr:uid="{6B601118-7F8A-4DD2-AA35-7669784D4B0B}"/>
    <cellStyle name="Input 3 3 2 2 3" xfId="2700" xr:uid="{8D08CED1-009D-4CEA-9D93-817EF0A1A90E}"/>
    <cellStyle name="Input 3 3 2 2 4" xfId="3121" xr:uid="{D2FA6427-9993-4CE7-B129-DA6532ADD512}"/>
    <cellStyle name="Input 3 3 2 2 5" xfId="3474" xr:uid="{F7B709B8-71FC-4082-AE5E-2AED89AAA4FD}"/>
    <cellStyle name="Input 3 3 2 3" xfId="2414" xr:uid="{08F1F412-4716-4B28-BC86-4BFC55132C0E}"/>
    <cellStyle name="Input 3 3 2 3 2" xfId="2845" xr:uid="{01E3DE52-8C13-4DF5-A39A-230AA6A984FA}"/>
    <cellStyle name="Input 3 3 2 3 3" xfId="3266" xr:uid="{77487E0B-37CF-4EE8-8B54-E6112A76D12A}"/>
    <cellStyle name="Input 3 3 2 3 4" xfId="3619" xr:uid="{32098974-24E1-4901-BB77-07E1D99A73EB}"/>
    <cellStyle name="Input 3 3 2 4" xfId="2632" xr:uid="{09226B6D-6C7D-41BA-9E81-EF78715BD915}"/>
    <cellStyle name="Input 3 3 2 5" xfId="3053" xr:uid="{B449989D-09E1-4E18-9612-B64D8977626F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3" xfId="3305" xr:uid="{EA4478F8-1DB0-4E23-B922-04C03A134D3D}"/>
    <cellStyle name="Input 3 3 3 2 4" xfId="3658" xr:uid="{89737752-0A5D-46AF-9F18-6CF1EE7C982E}"/>
    <cellStyle name="Input 3 3 3 3" xfId="2671" xr:uid="{872F72B6-7AA0-41A3-8454-A9A017E68DC8}"/>
    <cellStyle name="Input 3 3 3 4" xfId="3092" xr:uid="{EAD21B15-DE17-4376-B678-83987D3755A8}"/>
    <cellStyle name="Input 3 3 3 5" xfId="3445" xr:uid="{EB7A26FF-FC22-4DE4-BBAD-3C0B62651BF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3" xfId="3391" xr:uid="{3DC1CB67-5BB7-4D0E-9D22-4625B51B1365}"/>
    <cellStyle name="Input 3 3 4 2 4" xfId="3744" xr:uid="{4B031C94-4B87-4B45-927D-DB30B3B2A7CC}"/>
    <cellStyle name="Input 3 3 4 3" xfId="2757" xr:uid="{83A0D651-C87E-41DC-B6C6-F794D4D7C773}"/>
    <cellStyle name="Input 3 3 4 4" xfId="3178" xr:uid="{BDE3D303-26F6-4496-BCCA-3B2601CD8ADA}"/>
    <cellStyle name="Input 3 3 4 5" xfId="3531" xr:uid="{9DFBC82C-9A2E-43FE-8374-ACEDC6737AF9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3" xfId="3407" xr:uid="{3FB5FBCC-AEEA-400F-9D11-65BD59637D68}"/>
    <cellStyle name="Input 3 3 5 2 4" xfId="3760" xr:uid="{A9F16CE3-ED0B-4C00-A990-A72B2A06DF36}"/>
    <cellStyle name="Input 3 3 5 3" xfId="2773" xr:uid="{97D6949D-8214-4D74-B21A-76BA8C42E7C2}"/>
    <cellStyle name="Input 3 3 5 4" xfId="3194" xr:uid="{6088EF1A-3E02-4CAF-AF5B-76A7434E0E0B}"/>
    <cellStyle name="Input 3 3 5 5" xfId="3547" xr:uid="{72557BF1-9861-43DE-94F8-CAEBA87200DB}"/>
    <cellStyle name="Input 3 3 6" xfId="2379" xr:uid="{548BDBFB-E758-41BF-98E3-315911AFD064}"/>
    <cellStyle name="Input 3 3 6 2" xfId="2810" xr:uid="{D083178E-A5B5-483B-9239-D4304ABCEC56}"/>
    <cellStyle name="Input 3 3 6 3" xfId="3231" xr:uid="{611EB456-BD97-4353-B024-F856AC55F9EA}"/>
    <cellStyle name="Input 3 3 6 4" xfId="3584" xr:uid="{5480EA99-ADA0-4A1D-8860-E5B2DD089FE8}"/>
    <cellStyle name="Input 3 3 7" xfId="2597" xr:uid="{EB7ABDB5-6CEA-450F-9AF5-527CA3337BD0}"/>
    <cellStyle name="Input 3 3 8" xfId="3018" xr:uid="{888CD612-3369-4588-B9EC-A5234A0C3EA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3" xfId="3340" xr:uid="{6AE1502A-BDA6-4610-AEB5-C81B487F0161}"/>
    <cellStyle name="Input 3 4 2 2 2 4" xfId="3693" xr:uid="{96B5EB34-81FD-4103-892E-71959A6022A8}"/>
    <cellStyle name="Input 3 4 2 2 3" xfId="2706" xr:uid="{4DEDAA1E-DC1B-49D3-9E4B-97D004442088}"/>
    <cellStyle name="Input 3 4 2 2 4" xfId="3127" xr:uid="{CB082AC0-8986-44A2-9357-34803ECCF62E}"/>
    <cellStyle name="Input 3 4 2 2 5" xfId="3480" xr:uid="{231C93CB-1CAB-4AE5-B6CD-5B27B68AFA48}"/>
    <cellStyle name="Input 3 4 2 3" xfId="2420" xr:uid="{8F24A80E-7405-461C-97C6-8BB3D7A63A40}"/>
    <cellStyle name="Input 3 4 2 3 2" xfId="2851" xr:uid="{2E048E42-3037-4F05-936E-1F09623B786E}"/>
    <cellStyle name="Input 3 4 2 3 3" xfId="3272" xr:uid="{CF1CB96A-9CDF-4544-9694-E9743AE3E4BC}"/>
    <cellStyle name="Input 3 4 2 3 4" xfId="3625" xr:uid="{C55987A1-1466-416E-886A-EE8C967F80C7}"/>
    <cellStyle name="Input 3 4 2 4" xfId="2638" xr:uid="{CCEC57EE-A9EA-4601-B9AA-8ECCD043BF75}"/>
    <cellStyle name="Input 3 4 2 5" xfId="3059" xr:uid="{549E430D-6260-47BE-ACD3-84B8BC86959D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3" xfId="3311" xr:uid="{EB666FB8-A91C-4543-9967-E050F4A1684B}"/>
    <cellStyle name="Input 3 4 3 2 4" xfId="3664" xr:uid="{076BF1B3-E92C-4684-8D85-E2FE52464C5A}"/>
    <cellStyle name="Input 3 4 3 3" xfId="2677" xr:uid="{C7188B8E-00AB-4A14-9943-94396FEC8334}"/>
    <cellStyle name="Input 3 4 3 4" xfId="3098" xr:uid="{955E6E4F-BA44-4CDC-B747-0CBD5DC266C4}"/>
    <cellStyle name="Input 3 4 3 5" xfId="3451" xr:uid="{1046FB0B-744A-4767-B887-0D1C9259C666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3" xfId="3369" xr:uid="{0B431B59-79D6-4BE3-9FE4-363D37E85F9F}"/>
    <cellStyle name="Input 3 4 4 2 4" xfId="3722" xr:uid="{678176A0-0DD5-4570-8451-C4C20C68680D}"/>
    <cellStyle name="Input 3 4 4 3" xfId="2735" xr:uid="{A365FEAA-8EFE-4CA5-9CE7-5D984463E74F}"/>
    <cellStyle name="Input 3 4 4 4" xfId="3156" xr:uid="{11519183-A1A3-4965-866D-2F4F80C22AA4}"/>
    <cellStyle name="Input 3 4 4 5" xfId="3509" xr:uid="{2C7603FF-35F6-49E8-9CA3-D0EA208E61EE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3" xfId="3413" xr:uid="{43FDFB14-4280-4BD3-9B28-C1C17FBB40E3}"/>
    <cellStyle name="Input 3 4 5 2 4" xfId="3766" xr:uid="{E7E52AB6-D936-4927-B221-B5353DBBF8DA}"/>
    <cellStyle name="Input 3 4 5 3" xfId="2779" xr:uid="{D8F8912F-C913-470A-B2BD-C516D12DF679}"/>
    <cellStyle name="Input 3 4 5 4" xfId="3200" xr:uid="{9C8BA39B-3DA5-47C4-A5B5-0B7CC7C82513}"/>
    <cellStyle name="Input 3 4 5 5" xfId="3553" xr:uid="{55016047-59BD-4C94-9767-9F264DF0F8D6}"/>
    <cellStyle name="Input 3 4 6" xfId="2385" xr:uid="{B7A079D2-C1BE-4711-8956-5AF6EDCE2FDB}"/>
    <cellStyle name="Input 3 4 6 2" xfId="2816" xr:uid="{4749EA64-DCBD-4022-81F8-A3DC3A5C149C}"/>
    <cellStyle name="Input 3 4 6 3" xfId="3237" xr:uid="{A6DD331B-A120-4C0E-8893-6808C12A48BA}"/>
    <cellStyle name="Input 3 4 6 4" xfId="3590" xr:uid="{81734D6A-8EB9-4602-ACE8-E03FB660E1CF}"/>
    <cellStyle name="Input 3 4 7" xfId="2603" xr:uid="{521B44A3-7D41-4A03-993D-3A8735AB944F}"/>
    <cellStyle name="Input 3 4 8" xfId="3024" xr:uid="{42E7D1A6-2D5F-481E-89F8-CAA73E33E4BE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3" xfId="3345" xr:uid="{77071E2E-E16F-411E-9283-DB0508E88EBC}"/>
    <cellStyle name="Input 3 5 2 2 2 4" xfId="3698" xr:uid="{2764D5DF-E519-4CD2-8B81-7FF346AC2B10}"/>
    <cellStyle name="Input 3 5 2 2 3" xfId="2711" xr:uid="{33DC0641-3667-4410-A765-33F53AF56CE3}"/>
    <cellStyle name="Input 3 5 2 2 4" xfId="3132" xr:uid="{99077C30-1B47-42B0-AA7B-DAFE26091C11}"/>
    <cellStyle name="Input 3 5 2 2 5" xfId="3485" xr:uid="{0942115A-C288-4455-ABAC-D1E53F7489DD}"/>
    <cellStyle name="Input 3 5 2 3" xfId="2425" xr:uid="{89534FC5-3EE2-44A5-84DD-49C435450663}"/>
    <cellStyle name="Input 3 5 2 3 2" xfId="2856" xr:uid="{5C1C9BAE-47D1-497A-ABE6-98D3D48279B4}"/>
    <cellStyle name="Input 3 5 2 3 3" xfId="3277" xr:uid="{ED43F08F-B0FC-4BEE-9F57-3DDE0431F10C}"/>
    <cellStyle name="Input 3 5 2 3 4" xfId="3630" xr:uid="{6E585C00-9080-4D4B-88E1-7F4B3BE14457}"/>
    <cellStyle name="Input 3 5 2 4" xfId="2643" xr:uid="{4190CA83-AAA7-4D1D-B56A-2019C3180D52}"/>
    <cellStyle name="Input 3 5 2 5" xfId="3064" xr:uid="{557C0DC1-59DB-4A2E-84A9-890456473518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3" xfId="3316" xr:uid="{99013E06-0BE9-4A63-8E69-3D0F1378FE3E}"/>
    <cellStyle name="Input 3 5 3 2 4" xfId="3669" xr:uid="{5ED8AB60-6184-4B05-B3E7-43130E305326}"/>
    <cellStyle name="Input 3 5 3 3" xfId="2682" xr:uid="{31E990DE-3F4A-4363-9265-D2C14CCE44B4}"/>
    <cellStyle name="Input 3 5 3 4" xfId="3103" xr:uid="{3B3227DE-96AE-48AA-8BDA-A9334F2C8E7C}"/>
    <cellStyle name="Input 3 5 3 5" xfId="3456" xr:uid="{4DB27214-1188-43FD-84DF-484D4E58C791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3" xfId="3365" xr:uid="{980E80EF-582B-4220-AA4A-01A6E7F81EBA}"/>
    <cellStyle name="Input 3 5 4 2 4" xfId="3718" xr:uid="{40D61B13-0912-4963-96F3-1BDBBB9C654A}"/>
    <cellStyle name="Input 3 5 4 3" xfId="2731" xr:uid="{DBFC76F6-8756-4D31-887C-DCDE6FEFEA7A}"/>
    <cellStyle name="Input 3 5 4 4" xfId="3152" xr:uid="{9FA78A26-1474-4395-A5A8-6C492602E746}"/>
    <cellStyle name="Input 3 5 4 5" xfId="3505" xr:uid="{6899DD71-0536-4ADA-8E06-9FC7931DFAAA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3" xfId="3418" xr:uid="{9B4B8CB9-F3DE-45C2-9A46-494C0270818A}"/>
    <cellStyle name="Input 3 5 5 2 4" xfId="3771" xr:uid="{743E2EFE-79F0-4F44-BFC7-8D0C9F45A42B}"/>
    <cellStyle name="Input 3 5 5 3" xfId="2784" xr:uid="{2130A045-B517-4F75-ADF0-031934B7A6F5}"/>
    <cellStyle name="Input 3 5 5 4" xfId="3205" xr:uid="{0EFD8FF4-C80D-4EE5-98F4-865C6BF944AA}"/>
    <cellStyle name="Input 3 5 5 5" xfId="3558" xr:uid="{C616FB58-8EFA-40F3-BD8C-11CC04DF33FC}"/>
    <cellStyle name="Input 3 5 6" xfId="2390" xr:uid="{C939211E-1FB2-4676-ABDC-6A14E8E0BF4A}"/>
    <cellStyle name="Input 3 5 6 2" xfId="2821" xr:uid="{1BB9BA79-B24A-40E2-BFFC-93BC17892A25}"/>
    <cellStyle name="Input 3 5 6 3" xfId="3242" xr:uid="{D8264275-D4A3-4616-839E-89C7B1E3EACA}"/>
    <cellStyle name="Input 3 5 6 4" xfId="3595" xr:uid="{F509A0D4-BED0-4176-9BD6-BE09A7DDC73B}"/>
    <cellStyle name="Input 3 5 7" xfId="2608" xr:uid="{C47C6A2F-0DE3-4CFD-BAA2-820B334731E8}"/>
    <cellStyle name="Input 3 5 8" xfId="3029" xr:uid="{7885B682-F357-48B0-913F-B6BC872F52ED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3" xfId="3351" xr:uid="{390AE301-0AB4-4726-A661-2EF595D99A3C}"/>
    <cellStyle name="Input 3 6 2 2 2 4" xfId="3704" xr:uid="{D79CA5C1-AF4E-42BC-9F37-1076A8EBF3B5}"/>
    <cellStyle name="Input 3 6 2 2 3" xfId="2717" xr:uid="{0A4338E5-BB05-4BA8-8B92-925796B5E37A}"/>
    <cellStyle name="Input 3 6 2 2 4" xfId="3138" xr:uid="{893E7F65-7ED6-4CAD-B272-DB351EF72C6E}"/>
    <cellStyle name="Input 3 6 2 2 5" xfId="3491" xr:uid="{D0AE65B4-9D0C-4D41-B64A-8351D7C5863B}"/>
    <cellStyle name="Input 3 6 2 3" xfId="2431" xr:uid="{B488CCA7-72B6-484B-939E-EE3807F78FD1}"/>
    <cellStyle name="Input 3 6 2 3 2" xfId="2862" xr:uid="{4E2B033F-14D4-4050-A01C-FA397F6DC45A}"/>
    <cellStyle name="Input 3 6 2 3 3" xfId="3283" xr:uid="{7BB40C54-4B79-402E-BE03-A35BA62A2C90}"/>
    <cellStyle name="Input 3 6 2 3 4" xfId="3636" xr:uid="{F53DB855-1C32-4DC0-BC66-11E894763D24}"/>
    <cellStyle name="Input 3 6 2 4" xfId="2649" xr:uid="{8A48AFA8-9BF3-410D-8542-E73A79331BC2}"/>
    <cellStyle name="Input 3 6 2 5" xfId="3070" xr:uid="{AAA21FE1-2754-4D34-9D19-07E19F86FE84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3" xfId="3289" xr:uid="{5E095057-EE94-4A9E-B367-A588BE2C7389}"/>
    <cellStyle name="Input 3 6 3 2 4" xfId="3642" xr:uid="{3DF1F9A7-334B-471B-B092-4E30D64E1058}"/>
    <cellStyle name="Input 3 6 3 3" xfId="2655" xr:uid="{972D0182-3627-4CCD-BFBA-BDF69B86487C}"/>
    <cellStyle name="Input 3 6 3 4" xfId="3076" xr:uid="{0ECA7404-E7F2-477A-8BE2-254C1F07FCDA}"/>
    <cellStyle name="Input 3 6 3 5" xfId="3430" xr:uid="{6E9F4377-412C-418A-B73A-C5BA6CC12623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3" xfId="3387" xr:uid="{B10E3570-7767-457F-BCE9-8BA56A897650}"/>
    <cellStyle name="Input 3 6 4 2 4" xfId="3740" xr:uid="{89036227-6080-4751-96E7-6F1D0319F709}"/>
    <cellStyle name="Input 3 6 4 3" xfId="2753" xr:uid="{4F973EFF-0BD2-457A-B6F7-717DF5A96981}"/>
    <cellStyle name="Input 3 6 4 4" xfId="3174" xr:uid="{736EA73B-4FC3-4660-97EC-3FF931C03965}"/>
    <cellStyle name="Input 3 6 4 5" xfId="3527" xr:uid="{03F4561C-E762-4D20-A3A5-39137786A9B5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3" xfId="3424" xr:uid="{587BDA58-6DA7-42BD-9F78-131214F3DB40}"/>
    <cellStyle name="Input 3 6 5 2 4" xfId="3777" xr:uid="{B2398C74-7F71-473E-9B81-F23596ED9B1C}"/>
    <cellStyle name="Input 3 6 5 3" xfId="2790" xr:uid="{E15A79F3-0264-4209-9E70-B736F7B19CC0}"/>
    <cellStyle name="Input 3 6 5 4" xfId="3211" xr:uid="{7A37654D-AF3F-4F9A-AA65-A18F96BDCAD2}"/>
    <cellStyle name="Input 3 6 5 5" xfId="3564" xr:uid="{385061D5-46D8-4B55-9894-F5AE223DD797}"/>
    <cellStyle name="Input 3 6 6" xfId="2396" xr:uid="{515546BD-07E4-4008-A35D-C7A6DFD14566}"/>
    <cellStyle name="Input 3 6 6 2" xfId="2827" xr:uid="{486DB9EA-F9B2-4DDC-B071-4FEBCB0EBDF6}"/>
    <cellStyle name="Input 3 6 6 3" xfId="3248" xr:uid="{CAB0157F-18B9-48D0-8C5A-829C558D3881}"/>
    <cellStyle name="Input 3 6 6 4" xfId="3601" xr:uid="{6A85EE8A-33E5-466B-B227-ED4E48CC9C44}"/>
    <cellStyle name="Input 3 6 7" xfId="2614" xr:uid="{21E60FD0-A94C-44C8-8676-8F76C3F8BDA6}"/>
    <cellStyle name="Input 3 6 8" xfId="3035" xr:uid="{FE5A9D0C-ADED-4F3F-88F0-6021841F8D91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3" xfId="3321" xr:uid="{A14B73E8-3E68-44B9-AFCB-67F1B9583EAE}"/>
    <cellStyle name="Input 3 7 2 2 4" xfId="3674" xr:uid="{321E6569-E9D4-419A-90B4-DB0D22912B1C}"/>
    <cellStyle name="Input 3 7 2 3" xfId="2687" xr:uid="{96F7D265-3B6D-4DEA-9C2D-FBC066515202}"/>
    <cellStyle name="Input 3 7 2 4" xfId="3108" xr:uid="{69778519-1BEF-482F-9FBB-77081E03BE9F}"/>
    <cellStyle name="Input 3 7 2 5" xfId="3461" xr:uid="{A3EDD0C0-7124-469A-8B4F-4B72E94DCA68}"/>
    <cellStyle name="Input 3 7 3" xfId="2401" xr:uid="{EFD849B6-37B1-4521-8CBE-FE655E50F062}"/>
    <cellStyle name="Input 3 7 3 2" xfId="2832" xr:uid="{E4C97A3F-304D-4A16-8F05-8D188470C395}"/>
    <cellStyle name="Input 3 7 3 3" xfId="3253" xr:uid="{3C7E389E-FABD-453A-8CAC-69C8A7F01A7F}"/>
    <cellStyle name="Input 3 7 3 4" xfId="3606" xr:uid="{F8AFF53B-6656-4B8D-ABBD-0C0E59DE4442}"/>
    <cellStyle name="Input 3 7 4" xfId="2619" xr:uid="{3A3AAED4-DA57-43A1-9D36-981F12421C98}"/>
    <cellStyle name="Input 3 7 5" xfId="3040" xr:uid="{7D36FFF5-DB53-42F7-B4A9-C2B71C6B2132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3" xfId="3382" xr:uid="{A55B06F7-DE78-41C6-921A-DAED6132891E}"/>
    <cellStyle name="Input 3 8 2 4" xfId="3735" xr:uid="{4CB86A0E-E3ED-4BCA-9A28-23E92B413337}"/>
    <cellStyle name="Input 3 8 3" xfId="2748" xr:uid="{1C1007FD-3619-4676-9064-CF8BB9BCA9D0}"/>
    <cellStyle name="Input 3 8 4" xfId="3169" xr:uid="{1F8A504C-404B-40B8-AADE-2D7CACDCF4FA}"/>
    <cellStyle name="Input 3 8 5" xfId="3522" xr:uid="{6B81B841-8FCE-4289-ADC7-0BC3A7A22FF1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3" xfId="3394" xr:uid="{E9F259F9-9F49-479A-8B22-70961102A6A0}"/>
    <cellStyle name="Input 3 9 2 4" xfId="3747" xr:uid="{B8C35349-4D8D-4572-BA36-3F38F95D16D3}"/>
    <cellStyle name="Input 3 9 3" xfId="2760" xr:uid="{7D4186D3-299B-4B19-AF2C-C9EE0E61858A}"/>
    <cellStyle name="Input 3 9 4" xfId="3181" xr:uid="{E874FDC0-A85F-46B2-ADB8-390E5546F863}"/>
    <cellStyle name="Input 3 9 5" xfId="3534" xr:uid="{34439874-5EF8-4C19-8263-BC92AB0A282A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3" xfId="3381" xr:uid="{0B01C9E6-1338-4053-98EC-0A01ADF1DAF3}"/>
    <cellStyle name="Note 3 10 2 4" xfId="3734" xr:uid="{0C860158-62A1-4E8D-A51A-E40D0A33D78C}"/>
    <cellStyle name="Note 3 10 3" xfId="2747" xr:uid="{08887C80-62F2-4158-96E1-BFF24BCDB3BA}"/>
    <cellStyle name="Note 3 10 4" xfId="3168" xr:uid="{7977FABF-B473-43CD-8872-C57D2ABA3855}"/>
    <cellStyle name="Note 3 10 5" xfId="3521" xr:uid="{AC5B0B0D-D129-49DE-B257-DF56EC5F4924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3" xfId="3395" xr:uid="{A8F50C08-E752-49C7-A0AA-FDC8E14205F5}"/>
    <cellStyle name="Note 3 11 2 4" xfId="3748" xr:uid="{A1F8D2FE-386A-4845-8B28-375F4852F7A6}"/>
    <cellStyle name="Note 3 11 3" xfId="2761" xr:uid="{02E228E7-1314-47CF-9018-469A21A565D9}"/>
    <cellStyle name="Note 3 11 4" xfId="3182" xr:uid="{1520CADB-FFAC-4857-BB78-5457485D7890}"/>
    <cellStyle name="Note 3 11 5" xfId="3535" xr:uid="{B23D132A-5EE4-44BD-8D2C-DA0C665703DF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3" xfId="3220" xr:uid="{25DF6709-ADBB-4803-AC73-32B9457DBADB}"/>
    <cellStyle name="Note 3 2 10 4" xfId="3573" xr:uid="{79550212-612B-458C-9527-0EC93943E21E}"/>
    <cellStyle name="Note 3 2 11" xfId="2586" xr:uid="{7DA27E4D-53E5-4A39-B145-851BEACDBED4}"/>
    <cellStyle name="Note 3 2 12" xfId="2581" xr:uid="{D4D4E8FE-4AC9-41CB-99D9-EA15B8D2392B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3" xfId="3329" xr:uid="{3496399C-F91A-432A-9220-552159C3C252}"/>
    <cellStyle name="Note 3 2 2 2 2 2 4" xfId="3682" xr:uid="{7FDFA3B6-91AB-4D94-87F5-1F83D0DF0B2F}"/>
    <cellStyle name="Note 3 2 2 2 2 3" xfId="2695" xr:uid="{53142690-D5F7-4555-8706-73EB7EDDC4DE}"/>
    <cellStyle name="Note 3 2 2 2 2 4" xfId="3116" xr:uid="{32ECDEF5-5947-4B3A-BB00-A6EE8D8F12A8}"/>
    <cellStyle name="Note 3 2 2 2 2 5" xfId="3469" xr:uid="{1B3A4F2D-7D7B-4087-9E37-A56126EB8C6C}"/>
    <cellStyle name="Note 3 2 2 2 3" xfId="2409" xr:uid="{A197EA25-3EA0-4F44-BA85-624F0BD0D39A}"/>
    <cellStyle name="Note 3 2 2 2 3 2" xfId="2840" xr:uid="{87E37D83-E25C-4263-9917-3A809C08E503}"/>
    <cellStyle name="Note 3 2 2 2 3 3" xfId="3261" xr:uid="{78334BC9-218F-4596-BC5C-DBB7F90ADC05}"/>
    <cellStyle name="Note 3 2 2 2 3 4" xfId="3614" xr:uid="{24F5CCAE-92A9-4669-90FB-FDD64C503394}"/>
    <cellStyle name="Note 3 2 2 2 4" xfId="2627" xr:uid="{00331CF8-2B3C-4744-9566-9FB3746CFE40}"/>
    <cellStyle name="Note 3 2 2 2 5" xfId="3048" xr:uid="{5427AFB1-ED57-4092-BC50-E70B57E20B1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3" xfId="3300" xr:uid="{E848FA11-92A4-4A02-9E8E-C7B607C85F55}"/>
    <cellStyle name="Note 3 2 2 3 2 4" xfId="3653" xr:uid="{DCC25106-3B75-4022-9119-DC187A4FB5DA}"/>
    <cellStyle name="Note 3 2 2 3 3" xfId="2666" xr:uid="{A50D169D-5BBE-4B44-B017-BAADC23976BC}"/>
    <cellStyle name="Note 3 2 2 3 4" xfId="3087" xr:uid="{CD386B40-FC61-411B-9AE1-457EC4977D5C}"/>
    <cellStyle name="Note 3 2 2 3 5" xfId="3440" xr:uid="{D34DAEDA-E366-4143-AF4D-334E08AF9949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3" xfId="3377" xr:uid="{B9A16184-0AA1-4B34-8FE5-B3D1C11E6E3B}"/>
    <cellStyle name="Note 3 2 2 4 2 4" xfId="3730" xr:uid="{04820756-A89C-4605-A063-FC710CD649DC}"/>
    <cellStyle name="Note 3 2 2 4 3" xfId="2743" xr:uid="{972FE3F1-5F5E-4F0E-B461-D35678A03A54}"/>
    <cellStyle name="Note 3 2 2 4 4" xfId="3164" xr:uid="{BA4E042D-D17A-4C34-BF32-29D0CA8223E4}"/>
    <cellStyle name="Note 3 2 2 4 5" xfId="3517" xr:uid="{5F156DAF-DAA0-40C5-9880-0BFCD0CDD710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3" xfId="3402" xr:uid="{E73CA11A-13B1-42A7-A4BA-12EE3F50A5C4}"/>
    <cellStyle name="Note 3 2 2 5 2 4" xfId="3755" xr:uid="{D45F5F02-F98A-4241-BACE-493CB914F771}"/>
    <cellStyle name="Note 3 2 2 5 3" xfId="2768" xr:uid="{9864BA5F-A9E1-4B8D-A174-1DBDFDC3FAF3}"/>
    <cellStyle name="Note 3 2 2 5 4" xfId="3189" xr:uid="{6969B7AA-ADC7-4FA6-938D-15A29B76A0B8}"/>
    <cellStyle name="Note 3 2 2 5 5" xfId="3542" xr:uid="{7A406CC7-F61D-499D-800F-FA5CE394E019}"/>
    <cellStyle name="Note 3 2 2 6" xfId="2374" xr:uid="{7D5E2EBC-28E7-48CD-AB55-2C2D20A552E5}"/>
    <cellStyle name="Note 3 2 2 6 2" xfId="2805" xr:uid="{B27B3EE5-2B64-4CD9-804B-ED1EEFC9EB45}"/>
    <cellStyle name="Note 3 2 2 6 3" xfId="3226" xr:uid="{A1A51205-3DB0-402D-AFBD-C10ACC8BC9DC}"/>
    <cellStyle name="Note 3 2 2 6 4" xfId="3579" xr:uid="{25A646BF-EA7D-45EE-9EF3-4AC47BB2A091}"/>
    <cellStyle name="Note 3 2 2 7" xfId="2592" xr:uid="{B08C41EA-576A-476B-AB58-0C094CF43D57}"/>
    <cellStyle name="Note 3 2 2 8" xfId="3013" xr:uid="{EBF462CE-3C70-44E7-94D2-E7B7DF4B2A7D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3" xfId="3332" xr:uid="{4B6D99A6-17C8-48E7-8269-1D4B8DF39B59}"/>
    <cellStyle name="Note 3 2 3 2 2 2 4" xfId="3685" xr:uid="{9FFDCFE0-2184-4B0D-AEE9-CC763AF8B85A}"/>
    <cellStyle name="Note 3 2 3 2 2 3" xfId="2698" xr:uid="{8819D08A-9E61-4CAA-9F3F-F302C01A32DB}"/>
    <cellStyle name="Note 3 2 3 2 2 4" xfId="3119" xr:uid="{ABD91810-3475-4D18-9581-00CD0E92292D}"/>
    <cellStyle name="Note 3 2 3 2 2 5" xfId="3472" xr:uid="{6442A374-D764-47E4-909A-F40889880CB1}"/>
    <cellStyle name="Note 3 2 3 2 3" xfId="2412" xr:uid="{2BC7452D-F5BF-4C72-BD25-2EEF2507FA2E}"/>
    <cellStyle name="Note 3 2 3 2 3 2" xfId="2843" xr:uid="{B2FD762B-2759-48FE-BEC3-24B53CAA92F7}"/>
    <cellStyle name="Note 3 2 3 2 3 3" xfId="3264" xr:uid="{87F9328A-DE9D-41CB-83BB-294654B9ADC5}"/>
    <cellStyle name="Note 3 2 3 2 3 4" xfId="3617" xr:uid="{342644F1-256A-46A7-B808-D298250CF7D9}"/>
    <cellStyle name="Note 3 2 3 2 4" xfId="2630" xr:uid="{0EEE2DB4-23F1-4514-9B4D-E9309D366979}"/>
    <cellStyle name="Note 3 2 3 2 5" xfId="3051" xr:uid="{3826C0EE-6390-4BE7-BFB8-BADF7B504E62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3" xfId="3303" xr:uid="{2C833303-3013-4199-8C89-24098CB8323C}"/>
    <cellStyle name="Note 3 2 3 3 2 4" xfId="3656" xr:uid="{BC27743B-25D2-4351-8704-E9D37778D7DC}"/>
    <cellStyle name="Note 3 2 3 3 3" xfId="2669" xr:uid="{525DF012-A34B-40B6-87C3-52F199AC3633}"/>
    <cellStyle name="Note 3 2 3 3 4" xfId="3090" xr:uid="{423387DF-0541-4E71-922F-BEA15FFCBDCD}"/>
    <cellStyle name="Note 3 2 3 3 5" xfId="3443" xr:uid="{C30EC599-69FE-44FD-B801-A398DB3A533F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3" xfId="3375" xr:uid="{8EF5A349-A50E-4C66-A2F0-4B33CB2C67D8}"/>
    <cellStyle name="Note 3 2 3 4 2 4" xfId="3728" xr:uid="{5977CA58-D40D-49B9-837A-3DE4745DA335}"/>
    <cellStyle name="Note 3 2 3 4 3" xfId="2741" xr:uid="{5297AB3B-A115-475C-8FAC-04353E30D924}"/>
    <cellStyle name="Note 3 2 3 4 4" xfId="3162" xr:uid="{63FBA717-7621-4F4F-9CC2-855E97FA8D7E}"/>
    <cellStyle name="Note 3 2 3 4 5" xfId="3515" xr:uid="{EB9A1171-7CE7-475E-9E10-A89B427C90D9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3" xfId="3405" xr:uid="{B05A1109-994E-4106-984D-5D7286346FE6}"/>
    <cellStyle name="Note 3 2 3 5 2 4" xfId="3758" xr:uid="{8A39A993-DA27-4B2B-AA62-503DA99BF472}"/>
    <cellStyle name="Note 3 2 3 5 3" xfId="2771" xr:uid="{CB4712B5-9BCA-4F0D-A084-032A40393C6B}"/>
    <cellStyle name="Note 3 2 3 5 4" xfId="3192" xr:uid="{864C3686-EA7A-4E59-9D46-AF3989F49196}"/>
    <cellStyle name="Note 3 2 3 5 5" xfId="3545" xr:uid="{57555D4A-DD3D-47B4-B519-CE257B2243EE}"/>
    <cellStyle name="Note 3 2 3 6" xfId="2377" xr:uid="{DB41C873-A65A-4A52-AD5C-B794CA6BC960}"/>
    <cellStyle name="Note 3 2 3 6 2" xfId="2808" xr:uid="{6661F39F-2B1C-4B95-8726-5489E264A04C}"/>
    <cellStyle name="Note 3 2 3 6 3" xfId="3229" xr:uid="{3A937C43-96C2-434C-B7E3-74D87CF589DA}"/>
    <cellStyle name="Note 3 2 3 6 4" xfId="3582" xr:uid="{00621166-7E76-44F7-BF71-77E726307508}"/>
    <cellStyle name="Note 3 2 3 7" xfId="2595" xr:uid="{863A514C-E893-4411-9FFB-B182BC09E077}"/>
    <cellStyle name="Note 3 2 3 8" xfId="3016" xr:uid="{6536FDD3-DFF6-4F2C-8822-1F0968842CF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3" xfId="3338" xr:uid="{9E859434-AD7D-4C81-83E6-ADC8DEE3C5B5}"/>
    <cellStyle name="Note 3 2 4 2 2 2 4" xfId="3691" xr:uid="{A7D7F875-986E-4570-9F7A-CDE2CBA9B462}"/>
    <cellStyle name="Note 3 2 4 2 2 3" xfId="2704" xr:uid="{0169EF5E-7C62-428A-9E49-9C9555B7AAE6}"/>
    <cellStyle name="Note 3 2 4 2 2 4" xfId="3125" xr:uid="{9C2FF5C2-6DDC-42A0-9359-B52E50A09215}"/>
    <cellStyle name="Note 3 2 4 2 2 5" xfId="3478" xr:uid="{AAD95C16-13B3-4B35-BA5A-2D2726CD5A5E}"/>
    <cellStyle name="Note 3 2 4 2 3" xfId="2418" xr:uid="{DCD0C4A6-F428-405C-807B-76E768F8508A}"/>
    <cellStyle name="Note 3 2 4 2 3 2" xfId="2849" xr:uid="{D6DF56B1-C1FB-414E-85AF-592D7AD5A6D2}"/>
    <cellStyle name="Note 3 2 4 2 3 3" xfId="3270" xr:uid="{BD4488F1-0335-48B6-B0E9-0638C4D75EB0}"/>
    <cellStyle name="Note 3 2 4 2 3 4" xfId="3623" xr:uid="{D1929510-EF06-4AB6-A312-503AD4ED92E2}"/>
    <cellStyle name="Note 3 2 4 2 4" xfId="2636" xr:uid="{4DA2963C-1F62-40B8-8ED3-4115A9CDE94B}"/>
    <cellStyle name="Note 3 2 4 2 5" xfId="3057" xr:uid="{1D9FC0C6-06C2-4AFD-B8D6-E5479A42D4E0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3" xfId="3309" xr:uid="{3361FCE5-5185-4D54-81B2-69DC79D352D7}"/>
    <cellStyle name="Note 3 2 4 3 2 4" xfId="3662" xr:uid="{D8404DF0-C9F2-4B62-8511-586CCF6EC0E0}"/>
    <cellStyle name="Note 3 2 4 3 3" xfId="2675" xr:uid="{C18D6FF5-09BC-4759-BFBD-AAEFAC0FF43D}"/>
    <cellStyle name="Note 3 2 4 3 4" xfId="3096" xr:uid="{C36249B1-B732-4CA8-B62F-3B5885F4CFE4}"/>
    <cellStyle name="Note 3 2 4 3 5" xfId="3449" xr:uid="{F21D8311-AABB-4F87-BB4C-B68656C7F915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3" xfId="3390" xr:uid="{DAAA6580-E811-4E46-A0F0-F0933D3C1DC1}"/>
    <cellStyle name="Note 3 2 4 4 2 4" xfId="3743" xr:uid="{22F6B703-C505-4298-9D27-9A875A62E6C3}"/>
    <cellStyle name="Note 3 2 4 4 3" xfId="2756" xr:uid="{D9287826-6E20-4364-8FDB-CE4895909F70}"/>
    <cellStyle name="Note 3 2 4 4 4" xfId="3177" xr:uid="{CBA87CBA-9C39-4B24-B52A-48DA734CA653}"/>
    <cellStyle name="Note 3 2 4 4 5" xfId="3530" xr:uid="{F50E1102-C248-475E-BA9E-DE974AD53808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3" xfId="3411" xr:uid="{F12C07FF-9D97-4283-B295-DF003695C2DD}"/>
    <cellStyle name="Note 3 2 4 5 2 4" xfId="3764" xr:uid="{B3BB6DD9-26BB-4559-9D44-11A776130893}"/>
    <cellStyle name="Note 3 2 4 5 3" xfId="2777" xr:uid="{CC573749-BFAE-489A-8472-FAD1BF9E0760}"/>
    <cellStyle name="Note 3 2 4 5 4" xfId="3198" xr:uid="{4F054112-EA67-4A00-9389-24A96E67D96E}"/>
    <cellStyle name="Note 3 2 4 5 5" xfId="3551" xr:uid="{B9951481-6845-410B-9764-820CE8DB0043}"/>
    <cellStyle name="Note 3 2 4 6" xfId="2383" xr:uid="{11E98ED3-F4A1-419F-8524-822B64E3A148}"/>
    <cellStyle name="Note 3 2 4 6 2" xfId="2814" xr:uid="{BC0F91C8-7803-4ACF-9087-B8F7F7EA3B6C}"/>
    <cellStyle name="Note 3 2 4 6 3" xfId="3235" xr:uid="{738ACDFC-1E11-47D9-9080-6D2EA8FDA9A8}"/>
    <cellStyle name="Note 3 2 4 6 4" xfId="3588" xr:uid="{D9BA81B3-C129-457A-9D3D-B7BE92301CF5}"/>
    <cellStyle name="Note 3 2 4 7" xfId="2601" xr:uid="{2F302F5F-B12E-40C8-964F-87C4A86669DA}"/>
    <cellStyle name="Note 3 2 4 8" xfId="3022" xr:uid="{E10A0334-1ADD-470D-B53A-AD7061374061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3" xfId="3347" xr:uid="{1134E630-3C90-41CE-99E1-1DEF4CF455C6}"/>
    <cellStyle name="Note 3 2 5 2 2 2 4" xfId="3700" xr:uid="{CC34DE2A-D8F4-4D4F-B1FD-3EF33165B3D1}"/>
    <cellStyle name="Note 3 2 5 2 2 3" xfId="2713" xr:uid="{CE054362-8998-4D15-B363-FD1D95F6C005}"/>
    <cellStyle name="Note 3 2 5 2 2 4" xfId="3134" xr:uid="{A5B1E2AA-22BB-4DD3-BE43-A23ABD6D6BE6}"/>
    <cellStyle name="Note 3 2 5 2 2 5" xfId="3487" xr:uid="{EC36B4E1-B7E6-4063-8893-A6EA62813A4D}"/>
    <cellStyle name="Note 3 2 5 2 3" xfId="2427" xr:uid="{2E3B445D-6093-400E-80A5-DE48BACB8818}"/>
    <cellStyle name="Note 3 2 5 2 3 2" xfId="2858" xr:uid="{529F2E4C-9A0B-4072-A7AF-F5A585CD08E6}"/>
    <cellStyle name="Note 3 2 5 2 3 3" xfId="3279" xr:uid="{E4F8A0F3-2CD9-412E-9486-0E5E1C2C8681}"/>
    <cellStyle name="Note 3 2 5 2 3 4" xfId="3632" xr:uid="{5FCFA9DA-48AD-43FB-BCF5-FB60833CE0E9}"/>
    <cellStyle name="Note 3 2 5 2 4" xfId="2645" xr:uid="{2EF5B57B-276C-4999-A0DC-CB64EA923EAE}"/>
    <cellStyle name="Note 3 2 5 2 5" xfId="3066" xr:uid="{49B36D78-6FCF-417C-911B-0069FA41BB42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3" xfId="3318" xr:uid="{CC151908-D173-4A05-BA15-96E2E89DF982}"/>
    <cellStyle name="Note 3 2 5 3 2 4" xfId="3671" xr:uid="{AF10A5E7-D95B-4E8C-B6CF-919E127E2652}"/>
    <cellStyle name="Note 3 2 5 3 3" xfId="2684" xr:uid="{0A26773F-BC48-4FE3-B3B6-4666D219238E}"/>
    <cellStyle name="Note 3 2 5 3 4" xfId="3105" xr:uid="{848D3678-ACE8-4D6D-9956-97B32759C521}"/>
    <cellStyle name="Note 3 2 5 3 5" xfId="3458" xr:uid="{A67A0435-8A2A-4E5F-B23A-3EC15168C893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3" xfId="3361" xr:uid="{296B1AC0-EDDB-4019-8BBD-0D36D2193E5D}"/>
    <cellStyle name="Note 3 2 5 4 2 4" xfId="3714" xr:uid="{01201A1A-7A70-454F-8DE5-2AC82B650134}"/>
    <cellStyle name="Note 3 2 5 4 3" xfId="2727" xr:uid="{814AE525-ED71-48FC-9C5F-FCEC54270C46}"/>
    <cellStyle name="Note 3 2 5 4 4" xfId="3148" xr:uid="{0BE86083-4FEB-4E5F-81E1-71F1F99E926C}"/>
    <cellStyle name="Note 3 2 5 4 5" xfId="3501" xr:uid="{BE4B018D-B9D2-4C36-9338-4BA23ECB1B9C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3" xfId="3420" xr:uid="{C9B86982-9087-45A9-8189-11393096EADF}"/>
    <cellStyle name="Note 3 2 5 5 2 4" xfId="3773" xr:uid="{18E41F71-25E4-467B-8440-5D4D17FEEB6A}"/>
    <cellStyle name="Note 3 2 5 5 3" xfId="2786" xr:uid="{1779C065-0F21-481B-9BC8-3E297C09E3FA}"/>
    <cellStyle name="Note 3 2 5 5 4" xfId="3207" xr:uid="{7C5FAC52-8F82-4A26-9D4A-295A16DD9DE4}"/>
    <cellStyle name="Note 3 2 5 5 5" xfId="3560" xr:uid="{4AFC93A7-76A2-4EA4-A7A3-5B3CDEC656E5}"/>
    <cellStyle name="Note 3 2 5 6" xfId="2392" xr:uid="{58F6EBB7-978E-4D8E-A129-386F5CE82222}"/>
    <cellStyle name="Note 3 2 5 6 2" xfId="2823" xr:uid="{97F5FB38-DF29-43A2-9D76-86E34E8F464B}"/>
    <cellStyle name="Note 3 2 5 6 3" xfId="3244" xr:uid="{42841F2F-1684-4198-A4D7-F893A1A6AFFA}"/>
    <cellStyle name="Note 3 2 5 6 4" xfId="3597" xr:uid="{218C224D-A22B-4862-8EA0-6F0B7573092D}"/>
    <cellStyle name="Note 3 2 5 7" xfId="2610" xr:uid="{10DE6EFC-90D3-4B3E-BEFE-56E5963CBED7}"/>
    <cellStyle name="Note 3 2 5 8" xfId="3031" xr:uid="{7BDF2634-A183-4E20-89A5-7A558C710FD6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3" xfId="3353" xr:uid="{7561A555-DC1D-472F-A615-7820B5D1B3A0}"/>
    <cellStyle name="Note 3 2 6 2 2 2 4" xfId="3706" xr:uid="{A1128444-1E1F-4F2D-A744-19468D35D848}"/>
    <cellStyle name="Note 3 2 6 2 2 3" xfId="2719" xr:uid="{C3D59937-2541-4B25-BF3E-F9F5E3AF6975}"/>
    <cellStyle name="Note 3 2 6 2 2 4" xfId="3140" xr:uid="{9163BC58-E335-46C2-9E35-5D7F94E3F1A5}"/>
    <cellStyle name="Note 3 2 6 2 2 5" xfId="3493" xr:uid="{9D92F4BD-8627-4D28-9A36-C21AA3C13BF5}"/>
    <cellStyle name="Note 3 2 6 2 3" xfId="2433" xr:uid="{D8D82636-0AD1-42EE-B469-CD27FBE6652E}"/>
    <cellStyle name="Note 3 2 6 2 3 2" xfId="2864" xr:uid="{8DBFCFEC-E197-43D2-B3E4-880CCFAB26CB}"/>
    <cellStyle name="Note 3 2 6 2 3 3" xfId="3285" xr:uid="{8C212139-4787-4581-8421-1B7EAB91EA4F}"/>
    <cellStyle name="Note 3 2 6 2 3 4" xfId="3638" xr:uid="{C26B7047-8CAF-4E6D-AE89-E568AD0E4AD6}"/>
    <cellStyle name="Note 3 2 6 2 4" xfId="2651" xr:uid="{B731B59D-2BF8-4E2D-9188-91EF7BB15439}"/>
    <cellStyle name="Note 3 2 6 2 5" xfId="3072" xr:uid="{A92D5B39-56DE-44FD-9037-EA9181009E98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3" xfId="3291" xr:uid="{7F7657FE-2C93-469F-A388-32A7ED7A3A0B}"/>
    <cellStyle name="Note 3 2 6 3 2 4" xfId="3644" xr:uid="{72FED533-7064-4F6F-BB8F-3459261207CD}"/>
    <cellStyle name="Note 3 2 6 3 3" xfId="2657" xr:uid="{4C7DF523-E54F-4967-AB85-101C1648FA86}"/>
    <cellStyle name="Note 3 2 6 3 4" xfId="3078" xr:uid="{996550CA-3D65-4B4A-88BA-77CB5ACCEF51}"/>
    <cellStyle name="Note 3 2 6 3 5" xfId="3432" xr:uid="{276B813B-76F9-4305-93CC-07E21068D60E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3" xfId="3359" xr:uid="{C380BDBC-FE1D-486B-9FD9-5F06F1110DB8}"/>
    <cellStyle name="Note 3 2 6 4 2 4" xfId="3712" xr:uid="{336CB4AD-269A-412F-9FB7-C2CC591B69A1}"/>
    <cellStyle name="Note 3 2 6 4 3" xfId="2725" xr:uid="{F9B77D23-6B3C-474F-82CF-582BE3F8FCA9}"/>
    <cellStyle name="Note 3 2 6 4 4" xfId="3146" xr:uid="{0B1CC7DE-8E51-4925-BF0B-6BB263B556C6}"/>
    <cellStyle name="Note 3 2 6 4 5" xfId="3499" xr:uid="{FE2E838B-EA09-43F1-9B1D-AFF74B02BB9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3" xfId="3426" xr:uid="{FB8E9B74-0C40-4D69-BA8E-9CCADCE2C770}"/>
    <cellStyle name="Note 3 2 6 5 2 4" xfId="3779" xr:uid="{48A26BB4-7B7D-424B-A2AC-619E024B2859}"/>
    <cellStyle name="Note 3 2 6 5 3" xfId="2792" xr:uid="{E841B8C6-5BDC-47CB-9D64-598A1340CA44}"/>
    <cellStyle name="Note 3 2 6 5 4" xfId="3213" xr:uid="{B0801916-285A-4D55-AAF9-18F7DA5AFB5E}"/>
    <cellStyle name="Note 3 2 6 5 5" xfId="3566" xr:uid="{63E3D590-9EE0-4676-AA2D-EB6570B07F93}"/>
    <cellStyle name="Note 3 2 6 6" xfId="2398" xr:uid="{484AC473-6896-4873-9FE9-E35F6CDD37B6}"/>
    <cellStyle name="Note 3 2 6 6 2" xfId="2829" xr:uid="{AD088221-B6C1-4B10-9B4D-DEC2161F5468}"/>
    <cellStyle name="Note 3 2 6 6 3" xfId="3250" xr:uid="{6C64FDBA-A8B9-4F3E-90B3-AB817DA382FA}"/>
    <cellStyle name="Note 3 2 6 6 4" xfId="3603" xr:uid="{456AD3B7-6D62-4475-9667-BD3165D77318}"/>
    <cellStyle name="Note 3 2 6 7" xfId="2616" xr:uid="{4B4D377F-0913-4E4F-B68B-B0D9A889C4DB}"/>
    <cellStyle name="Note 3 2 6 8" xfId="3037" xr:uid="{A5FB5BEC-3CD6-4FA7-A2F1-CB85A71D4B7B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3" xfId="3323" xr:uid="{FC3F606C-35E3-415F-A606-81D3A077DD49}"/>
    <cellStyle name="Note 3 2 7 2 2 4" xfId="3676" xr:uid="{08B8D1E5-4E4C-43C1-ABAC-F4904AD08678}"/>
    <cellStyle name="Note 3 2 7 2 3" xfId="2689" xr:uid="{3810E0F6-EE65-4155-877C-D34EAEBD1E56}"/>
    <cellStyle name="Note 3 2 7 2 4" xfId="3110" xr:uid="{B920FAA3-3BAD-4546-A113-0DAC6F54D186}"/>
    <cellStyle name="Note 3 2 7 2 5" xfId="3463" xr:uid="{A28B0320-E1FF-4B68-ACA9-24090F595D66}"/>
    <cellStyle name="Note 3 2 7 3" xfId="2403" xr:uid="{905D5F8D-EEC4-4959-89C0-56B561E78B20}"/>
    <cellStyle name="Note 3 2 7 3 2" xfId="2834" xr:uid="{2EA6981F-420F-4AE6-9448-E78D9255EBB9}"/>
    <cellStyle name="Note 3 2 7 3 3" xfId="3255" xr:uid="{2609674F-476F-43CD-B5E8-8587CC716520}"/>
    <cellStyle name="Note 3 2 7 3 4" xfId="3608" xr:uid="{D8EE92C1-06F6-42B2-BDFF-40F5A580B0E5}"/>
    <cellStyle name="Note 3 2 7 4" xfId="2621" xr:uid="{1DBF8E1F-5A1A-4A09-B34E-F64F153D2245}"/>
    <cellStyle name="Note 3 2 7 5" xfId="3042" xr:uid="{F8AEB0C3-A0EB-43CB-8413-75AACBA9B859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3" xfId="3380" xr:uid="{BF910AAB-C94D-4B74-A030-43000BF7113C}"/>
    <cellStyle name="Note 3 2 8 2 4" xfId="3733" xr:uid="{ED090F65-49A5-4DCF-977B-9C9EE6CCDF7A}"/>
    <cellStyle name="Note 3 2 8 3" xfId="2746" xr:uid="{98EBA7E1-94F5-4753-B452-150674429987}"/>
    <cellStyle name="Note 3 2 8 4" xfId="3167" xr:uid="{B924CDC4-5970-4064-A7B7-1A74097D456D}"/>
    <cellStyle name="Note 3 2 8 5" xfId="3520" xr:uid="{E2DBB00E-D663-4CAD-98F4-BF829D84ACD0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3" xfId="3396" xr:uid="{E4632F76-ED50-4DFA-ACDE-A7B334D43D11}"/>
    <cellStyle name="Note 3 2 9 2 4" xfId="3749" xr:uid="{AD8CEEDC-434C-422A-BC9B-6C22E9F35931}"/>
    <cellStyle name="Note 3 2 9 3" xfId="2762" xr:uid="{F2573B7E-29AD-4EEC-8A7A-DDFBDE3A062C}"/>
    <cellStyle name="Note 3 2 9 4" xfId="3183" xr:uid="{537849F1-1203-4F32-B9C8-13CDBCD29F9A}"/>
    <cellStyle name="Note 3 2 9 5" xfId="3536" xr:uid="{9E0CA953-6AA4-4626-83D3-F19FE1D41CC7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3" xfId="3328" xr:uid="{A591981D-F560-4B23-9C39-4035D9986E0B}"/>
    <cellStyle name="Note 3 3 2 2 2 4" xfId="3681" xr:uid="{55B2F78D-96CB-4162-ADE0-09D0476EE5ED}"/>
    <cellStyle name="Note 3 3 2 2 3" xfId="2694" xr:uid="{9DBF8192-8764-4F33-A223-4C926FF70893}"/>
    <cellStyle name="Note 3 3 2 2 4" xfId="3115" xr:uid="{667F1524-02A8-4B7C-925C-58749D709F7F}"/>
    <cellStyle name="Note 3 3 2 2 5" xfId="3468" xr:uid="{7B77657E-F7DC-4EA9-A373-F6C252249DDA}"/>
    <cellStyle name="Note 3 3 2 3" xfId="2408" xr:uid="{74EB3FFE-1127-4CF6-A725-0A47C0873851}"/>
    <cellStyle name="Note 3 3 2 3 2" xfId="2839" xr:uid="{0553FE95-CC41-4710-BF8B-AB6147B8F706}"/>
    <cellStyle name="Note 3 3 2 3 3" xfId="3260" xr:uid="{D1CFCC9C-6D1F-47A1-8E51-D2EDB1FE4B3A}"/>
    <cellStyle name="Note 3 3 2 3 4" xfId="3613" xr:uid="{920B41FB-4174-4EA8-A5CD-26D9F2BED83A}"/>
    <cellStyle name="Note 3 3 2 4" xfId="2626" xr:uid="{5B9157DE-7D92-407C-B3FA-8DA17EEB915C}"/>
    <cellStyle name="Note 3 3 2 5" xfId="3047" xr:uid="{FAAB0C9E-FC25-4540-85F9-8A8C43F16595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3" xfId="3299" xr:uid="{FC1947AE-A03A-428E-AEA1-7AA09033E9A2}"/>
    <cellStyle name="Note 3 3 3 2 4" xfId="3652" xr:uid="{12DD3C12-72AB-4E47-94D3-39F17071FBFD}"/>
    <cellStyle name="Note 3 3 3 3" xfId="2665" xr:uid="{6709C1F9-08B1-4CF2-9D19-95D45CA56939}"/>
    <cellStyle name="Note 3 3 3 4" xfId="3086" xr:uid="{82BBCF58-537E-4CFA-8F67-C73082F6BE71}"/>
    <cellStyle name="Note 3 3 3 5" xfId="3439" xr:uid="{B365EB6D-39CA-4288-B47A-3457BBF41ABC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3" xfId="3378" xr:uid="{46560626-3E2D-48A6-B020-48053FEBAE7B}"/>
    <cellStyle name="Note 3 3 4 2 4" xfId="3731" xr:uid="{C77109F3-E99D-494F-A153-CBD603E75E91}"/>
    <cellStyle name="Note 3 3 4 3" xfId="2744" xr:uid="{54243785-C2DF-41A0-A788-7DC3E84521EE}"/>
    <cellStyle name="Note 3 3 4 4" xfId="3165" xr:uid="{FFD85D24-1534-4213-9950-9C70B3BE287F}"/>
    <cellStyle name="Note 3 3 4 5" xfId="3518" xr:uid="{495139AB-4AAB-4670-BCAD-52ACE62EA6FA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3" xfId="3401" xr:uid="{198D0D6F-7EA9-4227-8E93-40C6B0E6BB9D}"/>
    <cellStyle name="Note 3 3 5 2 4" xfId="3754" xr:uid="{5D19E64D-FB7A-4E3D-8F55-B22C18D05245}"/>
    <cellStyle name="Note 3 3 5 3" xfId="2767" xr:uid="{84080623-C1F4-41B6-B128-877A6FD2DF77}"/>
    <cellStyle name="Note 3 3 5 4" xfId="3188" xr:uid="{15D79E12-33AB-4F10-B7EB-47DF4FA7EC9B}"/>
    <cellStyle name="Note 3 3 5 5" xfId="3541" xr:uid="{2CD48522-792B-4A65-8182-C60435845BC2}"/>
    <cellStyle name="Note 3 3 6" xfId="2373" xr:uid="{37E5F9D5-8CAD-4240-AF5D-8AD378517A51}"/>
    <cellStyle name="Note 3 3 6 2" xfId="2804" xr:uid="{A6939EE1-B526-4CAD-B85B-EE7A41C0A7B8}"/>
    <cellStyle name="Note 3 3 6 3" xfId="3225" xr:uid="{24A1143C-1565-4C93-BF85-81F82C90C631}"/>
    <cellStyle name="Note 3 3 6 4" xfId="3578" xr:uid="{83DAA5F8-113B-4844-8B0C-C0612E3ECF2A}"/>
    <cellStyle name="Note 3 3 7" xfId="2591" xr:uid="{D2AC147F-391D-486D-A392-B9A509D76BB3}"/>
    <cellStyle name="Note 3 3 8" xfId="3012" xr:uid="{C758ABE0-D5E5-4499-BA1F-A11EFD0F154F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3" xfId="3333" xr:uid="{CDEA58EB-BCF4-49A8-9813-F8A691C36730}"/>
    <cellStyle name="Note 3 4 2 2 2 4" xfId="3686" xr:uid="{D8274747-F77E-4646-A865-41EC1526CE66}"/>
    <cellStyle name="Note 3 4 2 2 3" xfId="2699" xr:uid="{60E71987-4636-4D58-BE64-2133C40FE3F4}"/>
    <cellStyle name="Note 3 4 2 2 4" xfId="3120" xr:uid="{20768263-DB76-4C97-B6A3-9B08EBB715A5}"/>
    <cellStyle name="Note 3 4 2 2 5" xfId="3473" xr:uid="{E465392F-6B84-4AD7-8E4C-384B97653656}"/>
    <cellStyle name="Note 3 4 2 3" xfId="2413" xr:uid="{FCFC2FBD-9A3C-436A-82AE-89C859E6DAD6}"/>
    <cellStyle name="Note 3 4 2 3 2" xfId="2844" xr:uid="{5AF9ABFD-2AB8-4FC5-9A6A-DD56F75824E7}"/>
    <cellStyle name="Note 3 4 2 3 3" xfId="3265" xr:uid="{8FC12DDA-EE5B-4C11-9024-6A8CAA18904E}"/>
    <cellStyle name="Note 3 4 2 3 4" xfId="3618" xr:uid="{EEA1750E-665B-4FD4-BD21-AF3BAA42803F}"/>
    <cellStyle name="Note 3 4 2 4" xfId="2631" xr:uid="{65ADF243-51C1-4297-8E33-876200DD4AC3}"/>
    <cellStyle name="Note 3 4 2 5" xfId="3052" xr:uid="{04739A93-B0DC-47E0-A615-B8E95C24D1CC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3" xfId="3304" xr:uid="{65882CEA-6DBD-4520-B29F-9A34695BE53F}"/>
    <cellStyle name="Note 3 4 3 2 4" xfId="3657" xr:uid="{16DF53A3-58F3-409F-A2E7-CD4F598A87D7}"/>
    <cellStyle name="Note 3 4 3 3" xfId="2670" xr:uid="{E18EFF78-F94D-4283-9463-6385E0872D67}"/>
    <cellStyle name="Note 3 4 3 4" xfId="3091" xr:uid="{A43A0A34-1A8F-4F80-BAE6-D6EB872B809E}"/>
    <cellStyle name="Note 3 4 3 5" xfId="3444" xr:uid="{E3651B1C-A762-4890-9D51-EB5AF4800CD4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3" xfId="3374" xr:uid="{F66E32B6-E2B7-4AEA-AC9E-0FD3E3ADC3CE}"/>
    <cellStyle name="Note 3 4 4 2 4" xfId="3727" xr:uid="{418FE5DB-AA66-4F0C-9BF8-9223A437134E}"/>
    <cellStyle name="Note 3 4 4 3" xfId="2740" xr:uid="{62D7109D-381E-455A-B3E9-A99BD32CE339}"/>
    <cellStyle name="Note 3 4 4 4" xfId="3161" xr:uid="{8964B1A9-CBAF-4B9E-8D4A-111AE16B4494}"/>
    <cellStyle name="Note 3 4 4 5" xfId="3514" xr:uid="{ED9DDCE6-4AD1-4E80-A03E-C0858E482361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3" xfId="3406" xr:uid="{502915F2-8AA9-448F-AF75-7422683ECF62}"/>
    <cellStyle name="Note 3 4 5 2 4" xfId="3759" xr:uid="{8913C63A-8BFE-49E2-9501-B4B71E05572D}"/>
    <cellStyle name="Note 3 4 5 3" xfId="2772" xr:uid="{619DA704-0789-4F06-A05E-7BA315547B04}"/>
    <cellStyle name="Note 3 4 5 4" xfId="3193" xr:uid="{8C8D9E90-1FFF-4F7F-8D50-3665AD22A427}"/>
    <cellStyle name="Note 3 4 5 5" xfId="3546" xr:uid="{906563F8-B3E1-4560-B971-16ED70FAB239}"/>
    <cellStyle name="Note 3 4 6" xfId="2378" xr:uid="{DFFF5E8A-60B0-4AF1-9424-A4659B30EC9F}"/>
    <cellStyle name="Note 3 4 6 2" xfId="2809" xr:uid="{2960B00B-C79F-4948-A142-A0663E017F5A}"/>
    <cellStyle name="Note 3 4 6 3" xfId="3230" xr:uid="{E422AACE-3DE4-425D-8A59-1F2541A6FF30}"/>
    <cellStyle name="Note 3 4 6 4" xfId="3583" xr:uid="{2FB2F0FC-F467-44D9-A062-C46BB55D4F07}"/>
    <cellStyle name="Note 3 4 7" xfId="2596" xr:uid="{ECF165AE-37AE-4B97-AA5C-35223FB6A632}"/>
    <cellStyle name="Note 3 4 8" xfId="3017" xr:uid="{B9FD4D87-8665-48C3-8669-4A0018D10BB1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3" xfId="3339" xr:uid="{84114B77-D11A-4303-A036-FE346A4A9D8C}"/>
    <cellStyle name="Note 3 5 2 2 2 4" xfId="3692" xr:uid="{524ECC17-B619-41A5-AF57-CAA11E5E6FB7}"/>
    <cellStyle name="Note 3 5 2 2 3" xfId="2705" xr:uid="{2765CBE4-5E7B-41D5-BD11-09B4909B51E2}"/>
    <cellStyle name="Note 3 5 2 2 4" xfId="3126" xr:uid="{23BDB149-6D91-41BC-91D4-749C05E8B960}"/>
    <cellStyle name="Note 3 5 2 2 5" xfId="3479" xr:uid="{63B0AFD4-E523-409E-BDF0-5C0535DD251F}"/>
    <cellStyle name="Note 3 5 2 3" xfId="2419" xr:uid="{997F3DC9-5EBF-466C-BAB0-3571ACB5F013}"/>
    <cellStyle name="Note 3 5 2 3 2" xfId="2850" xr:uid="{53ADD6D4-232A-4D8B-86EC-898FB9384182}"/>
    <cellStyle name="Note 3 5 2 3 3" xfId="3271" xr:uid="{EE504213-73E4-4C8A-BE5F-33EAED08A535}"/>
    <cellStyle name="Note 3 5 2 3 4" xfId="3624" xr:uid="{09151B75-7AA8-46F1-91A9-851DC1529488}"/>
    <cellStyle name="Note 3 5 2 4" xfId="2637" xr:uid="{541E9D4B-F1FE-4A09-8A94-E52FE57FDB5A}"/>
    <cellStyle name="Note 3 5 2 5" xfId="3058" xr:uid="{5C39ED49-945B-4EBE-84B1-69C4B70008DA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3" xfId="3310" xr:uid="{BA2A0F00-9A29-4A5A-A41E-7AD3EBA18FAE}"/>
    <cellStyle name="Note 3 5 3 2 4" xfId="3663" xr:uid="{803D3EB3-FB48-41E4-9FA4-ABCC424AF7BF}"/>
    <cellStyle name="Note 3 5 3 3" xfId="2676" xr:uid="{E1A5C974-ADDE-4C18-A904-066B5047A942}"/>
    <cellStyle name="Note 3 5 3 4" xfId="3097" xr:uid="{349E2805-0031-4BAE-A57A-A7DB7B040413}"/>
    <cellStyle name="Note 3 5 3 5" xfId="3450" xr:uid="{798B812F-F611-4421-BE0A-41699C3BACEC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3" xfId="3367" xr:uid="{F4B7006B-A89E-4F77-893F-10E34AA2F584}"/>
    <cellStyle name="Note 3 5 4 2 4" xfId="3720" xr:uid="{5069B6A4-19BB-467C-BB76-07E3F652F033}"/>
    <cellStyle name="Note 3 5 4 3" xfId="2733" xr:uid="{05FA6109-CC53-4F7C-9D30-FCDAE749A8E1}"/>
    <cellStyle name="Note 3 5 4 4" xfId="3154" xr:uid="{643EBE56-1CBC-4AC8-B018-42EDC9E90BC6}"/>
    <cellStyle name="Note 3 5 4 5" xfId="3507" xr:uid="{3469A24B-BCCC-40D7-9825-54AD14FE2DC4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3" xfId="3412" xr:uid="{E444D5C4-1E0C-405F-A1E9-E5C3888913B0}"/>
    <cellStyle name="Note 3 5 5 2 4" xfId="3765" xr:uid="{FB24A0FB-6A75-4A66-B633-FD15B0357BB6}"/>
    <cellStyle name="Note 3 5 5 3" xfId="2778" xr:uid="{4DE0F2B5-85F8-47C1-B870-9959609B99F1}"/>
    <cellStyle name="Note 3 5 5 4" xfId="3199" xr:uid="{903A73EA-2014-4725-A2D3-92FAD535AD84}"/>
    <cellStyle name="Note 3 5 5 5" xfId="3552" xr:uid="{45CFBCBC-45F3-47E0-82EC-D843BA06A9FE}"/>
    <cellStyle name="Note 3 5 6" xfId="2384" xr:uid="{692BABF8-A937-4B91-9BC5-440B9E9E89FF}"/>
    <cellStyle name="Note 3 5 6 2" xfId="2815" xr:uid="{FCF475C2-B23C-4823-8B6A-8FF7ABCBD23C}"/>
    <cellStyle name="Note 3 5 6 3" xfId="3236" xr:uid="{AEFB02B8-7B10-4B84-8645-30B51906CC81}"/>
    <cellStyle name="Note 3 5 6 4" xfId="3589" xr:uid="{15130E7D-9FFE-43F1-BEAF-D6D0B6D17BBB}"/>
    <cellStyle name="Note 3 5 7" xfId="2602" xr:uid="{4E75975C-293F-4FBE-A0C9-9C5E815BA264}"/>
    <cellStyle name="Note 3 5 8" xfId="3023" xr:uid="{82A6E4EE-94BD-4F3E-A7C9-C151229ADAF6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3" xfId="3346" xr:uid="{3CF1395E-B229-4C16-836C-3D887C3238B7}"/>
    <cellStyle name="Note 3 6 2 2 2 4" xfId="3699" xr:uid="{29903E93-DDB4-4AAE-A4CE-2A59FADCE05C}"/>
    <cellStyle name="Note 3 6 2 2 3" xfId="2712" xr:uid="{68C893BD-3A69-49B2-B688-B138C9F0C3A2}"/>
    <cellStyle name="Note 3 6 2 2 4" xfId="3133" xr:uid="{859EF7A7-C1E4-416E-8379-3CB9C21CD4D9}"/>
    <cellStyle name="Note 3 6 2 2 5" xfId="3486" xr:uid="{E8A5B646-2F20-41DA-8D27-351A552D8F27}"/>
    <cellStyle name="Note 3 6 2 3" xfId="2426" xr:uid="{5F62C122-9FBB-4740-8A54-4C93270CB388}"/>
    <cellStyle name="Note 3 6 2 3 2" xfId="2857" xr:uid="{8CADB0CC-67CD-4D65-8835-D44FB2C69F6D}"/>
    <cellStyle name="Note 3 6 2 3 3" xfId="3278" xr:uid="{1A04ABE0-876F-4403-854B-4E9D3A3AD6D9}"/>
    <cellStyle name="Note 3 6 2 3 4" xfId="3631" xr:uid="{A8412284-6CB2-4865-8A58-FF58678B1D13}"/>
    <cellStyle name="Note 3 6 2 4" xfId="2644" xr:uid="{A0BD7A31-DD51-4930-8C93-1B664E5277CA}"/>
    <cellStyle name="Note 3 6 2 5" xfId="3065" xr:uid="{7334D5F8-E42F-49EC-96E1-35596B22A22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3" xfId="3317" xr:uid="{8F09F0B6-B04C-4DF3-B1D2-FB6B06FA901B}"/>
    <cellStyle name="Note 3 6 3 2 4" xfId="3670" xr:uid="{87D86177-E55B-451C-8A7F-A039357BAACB}"/>
    <cellStyle name="Note 3 6 3 3" xfId="2683" xr:uid="{A4FC5104-8FB5-4645-8E54-272CB77616EA}"/>
    <cellStyle name="Note 3 6 3 4" xfId="3104" xr:uid="{EE1D2818-E4C6-4A1D-8505-2BBF72CA8366}"/>
    <cellStyle name="Note 3 6 3 5" xfId="3457" xr:uid="{D32ABDDA-3C37-409F-8A4F-05EE2B937F37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3" xfId="3388" xr:uid="{CF8774E9-1DC5-432D-A244-A9B096B9E389}"/>
    <cellStyle name="Note 3 6 4 2 4" xfId="3741" xr:uid="{98973C83-62B0-4673-A06D-1C2B306BBDE3}"/>
    <cellStyle name="Note 3 6 4 3" xfId="2754" xr:uid="{71FE3DCB-70BB-4740-9FEF-02547F81EF81}"/>
    <cellStyle name="Note 3 6 4 4" xfId="3175" xr:uid="{0F6D5224-7358-492F-B323-C1CC3BD723B9}"/>
    <cellStyle name="Note 3 6 4 5" xfId="3528" xr:uid="{A5A34812-1208-4007-BAE6-B0DE9B0F8C66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3" xfId="3419" xr:uid="{3B622D45-9E37-48E1-99A8-5CA89B10EDB8}"/>
    <cellStyle name="Note 3 6 5 2 4" xfId="3772" xr:uid="{A739CD3D-96EF-4160-B02C-5543DF0EBF59}"/>
    <cellStyle name="Note 3 6 5 3" xfId="2785" xr:uid="{ACDEF62E-0574-4C3C-BE78-2151C2724936}"/>
    <cellStyle name="Note 3 6 5 4" xfId="3206" xr:uid="{D9661A45-88F0-4E83-92B4-FB3685934DE4}"/>
    <cellStyle name="Note 3 6 5 5" xfId="3559" xr:uid="{6B22246E-3E1A-4596-99C6-F9ED03127143}"/>
    <cellStyle name="Note 3 6 6" xfId="2391" xr:uid="{CC1E1442-DA79-4539-855E-CAEA891702E4}"/>
    <cellStyle name="Note 3 6 6 2" xfId="2822" xr:uid="{20C1FA93-4E8F-4D47-B33B-1C1EF6838B51}"/>
    <cellStyle name="Note 3 6 6 3" xfId="3243" xr:uid="{A8E37AE2-5AEB-4480-849C-CD8A691A6080}"/>
    <cellStyle name="Note 3 6 6 4" xfId="3596" xr:uid="{E8BFD91C-6FF2-411C-B643-0E89F7280D5B}"/>
    <cellStyle name="Note 3 6 7" xfId="2609" xr:uid="{3CF88E24-552A-44C7-B564-D7A94F849AD3}"/>
    <cellStyle name="Note 3 6 8" xfId="3030" xr:uid="{875CA44F-9949-4E60-9FC8-BD345C88FE87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3" xfId="3352" xr:uid="{43FC11BB-20CB-47A6-AA25-08ABB61C2388}"/>
    <cellStyle name="Note 3 7 2 2 2 4" xfId="3705" xr:uid="{BAE8990A-C42A-4531-B314-881BFCF5F69E}"/>
    <cellStyle name="Note 3 7 2 2 3" xfId="2718" xr:uid="{F5D7D300-9493-4FF3-AE6D-D0D37D489AA5}"/>
    <cellStyle name="Note 3 7 2 2 4" xfId="3139" xr:uid="{9163E824-7453-4785-A1BA-2DC6ECF0894F}"/>
    <cellStyle name="Note 3 7 2 2 5" xfId="3492" xr:uid="{FAB23711-F345-4D38-BA5A-EC372E0387F4}"/>
    <cellStyle name="Note 3 7 2 3" xfId="2432" xr:uid="{58AAE26A-C1B6-476C-B4D0-84AD209A4800}"/>
    <cellStyle name="Note 3 7 2 3 2" xfId="2863" xr:uid="{B79104F4-148B-44BA-AE05-F35A981946B5}"/>
    <cellStyle name="Note 3 7 2 3 3" xfId="3284" xr:uid="{E591F8FB-FD93-4F4E-A9BB-BD3C8FDC7277}"/>
    <cellStyle name="Note 3 7 2 3 4" xfId="3637" xr:uid="{4CE0D4F5-FC16-4F07-BA13-B39CF6D2B4D4}"/>
    <cellStyle name="Note 3 7 2 4" xfId="2650" xr:uid="{953ED88D-CA3C-4663-A181-B23BC52217A7}"/>
    <cellStyle name="Note 3 7 2 5" xfId="3071" xr:uid="{E5BBC261-243D-41C9-84C2-AEE336775F6B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3" xfId="3290" xr:uid="{37F482ED-29C0-49C5-957B-0A4178261D17}"/>
    <cellStyle name="Note 3 7 3 2 4" xfId="3643" xr:uid="{6491F0B3-DE75-4CC2-869D-3F99468F5111}"/>
    <cellStyle name="Note 3 7 3 3" xfId="2656" xr:uid="{4D5C1628-53A5-403C-98F2-C52ADECA7746}"/>
    <cellStyle name="Note 3 7 3 4" xfId="3077" xr:uid="{0283664B-F597-4BA4-8398-36F50114AB7A}"/>
    <cellStyle name="Note 3 7 3 5" xfId="3431" xr:uid="{C9AB57D3-F0E5-4876-90EF-ACB07306EDA4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3" xfId="3357" xr:uid="{AF90FD6B-05F9-44C5-8DE3-C103F76E7748}"/>
    <cellStyle name="Note 3 7 4 2 4" xfId="3710" xr:uid="{D72BE654-2869-49D6-8CD2-6AFF5C779FDB}"/>
    <cellStyle name="Note 3 7 4 3" xfId="2723" xr:uid="{CFC24B95-09C1-4B0B-8E0A-25FF1D6870A5}"/>
    <cellStyle name="Note 3 7 4 4" xfId="3144" xr:uid="{6649E0DE-DF39-4FB8-8BD6-7F0C3499B778}"/>
    <cellStyle name="Note 3 7 4 5" xfId="3497" xr:uid="{63F7D439-7E28-47FD-9F28-B2830D136B4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3" xfId="3425" xr:uid="{C6F68F81-C9B8-4F38-9CD9-D09991902934}"/>
    <cellStyle name="Note 3 7 5 2 4" xfId="3778" xr:uid="{60658A3C-52A8-4BEB-B93A-5A67DFF4735B}"/>
    <cellStyle name="Note 3 7 5 3" xfId="2791" xr:uid="{80E36E04-0A30-45C4-8C64-237822CCCC9B}"/>
    <cellStyle name="Note 3 7 5 4" xfId="3212" xr:uid="{916AB035-57C3-4D8D-81F0-79059ACA991F}"/>
    <cellStyle name="Note 3 7 5 5" xfId="3565" xr:uid="{35736F1D-849C-493C-80EC-D57CFC47F5A3}"/>
    <cellStyle name="Note 3 7 6" xfId="2397" xr:uid="{ED7B47E2-CFB3-4CE2-ACB9-51F637C41FBA}"/>
    <cellStyle name="Note 3 7 6 2" xfId="2828" xr:uid="{D73DBED6-AF7C-4C76-A24A-AB4CCC21C1A5}"/>
    <cellStyle name="Note 3 7 6 3" xfId="3249" xr:uid="{F7091369-F928-4828-B2F2-EDB4311F65DB}"/>
    <cellStyle name="Note 3 7 6 4" xfId="3602" xr:uid="{C1216B3D-F8F6-4318-A116-02503842C4AC}"/>
    <cellStyle name="Note 3 7 7" xfId="2615" xr:uid="{47DADE2D-DFAF-4F84-AB5E-F85EE50FD94A}"/>
    <cellStyle name="Note 3 7 8" xfId="3036" xr:uid="{75A93505-F328-4887-9776-A8025AC2C32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3" xfId="3356" xr:uid="{1015A5D4-0BAE-41A7-88A7-B6A9C83BECF9}"/>
    <cellStyle name="Note 3 8 2 2 2 4" xfId="3709" xr:uid="{6C7CD6CF-2E69-4F94-AC67-6A7E5C1ECFA9}"/>
    <cellStyle name="Note 3 8 2 2 3" xfId="2722" xr:uid="{FFA138D9-6CC7-4E16-AA4D-842349B28073}"/>
    <cellStyle name="Note 3 8 2 2 4" xfId="3143" xr:uid="{2F4962C9-FBB0-4BF6-AE2E-EE25CAFE40C6}"/>
    <cellStyle name="Note 3 8 2 2 5" xfId="3496" xr:uid="{AEAE1FCE-CAD8-4E89-B76B-9F7B93115AD1}"/>
    <cellStyle name="Note 3 8 2 3" xfId="2442" xr:uid="{43D30DED-ADBF-4C6F-9D8A-2794735DC9FD}"/>
    <cellStyle name="Note 3 8 2 3 2" xfId="2873" xr:uid="{A47B10EE-758F-47AB-90B3-9679E4199A40}"/>
    <cellStyle name="Note 3 8 2 3 3" xfId="3294" xr:uid="{99C5985D-B783-49AA-A813-7A88C545C599}"/>
    <cellStyle name="Note 3 8 2 3 4" xfId="3647" xr:uid="{3FC21CAE-4750-4E98-890B-07F824A38008}"/>
    <cellStyle name="Note 3 8 2 4" xfId="2660" xr:uid="{E7220AF8-9B91-43E6-927D-9A1FC75134DC}"/>
    <cellStyle name="Note 3 8 2 5" xfId="3081" xr:uid="{F4415546-1E10-43DA-9BEA-E20253C35C23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3" xfId="3296" xr:uid="{D44C425F-EE53-4D75-A3F8-E5BE8566AC15}"/>
    <cellStyle name="Note 3 8 3 2 4" xfId="3649" xr:uid="{B7045B54-40A9-4787-B362-B59C6C238051}"/>
    <cellStyle name="Note 3 8 3 3" xfId="2662" xr:uid="{3E13FB20-091D-40BC-8B9A-080AA25A113A}"/>
    <cellStyle name="Note 3 8 3 4" xfId="3083" xr:uid="{38278311-6B4E-4EDD-9D67-F90FAD3F509B}"/>
    <cellStyle name="Note 3 8 3 5" xfId="3436" xr:uid="{3EFAE844-EF53-4936-849E-08D6BAC2E248}"/>
    <cellStyle name="Note 3 8 4" xfId="2367" xr:uid="{909F1552-5BE9-4340-AB05-9D985A45F262}"/>
    <cellStyle name="Note 3 8 4 2" xfId="2798" xr:uid="{22C79CA6-2B23-4419-81B2-2260C377C64F}"/>
    <cellStyle name="Note 3 8 4 3" xfId="3219" xr:uid="{714E333B-6FAA-49D3-8042-443AD8675BF1}"/>
    <cellStyle name="Note 3 8 4 4" xfId="3572" xr:uid="{FB87FEDF-3478-4DCE-A681-DEA3B6CCDAD9}"/>
    <cellStyle name="Note 3 8 5" xfId="2585" xr:uid="{3B6AA161-B893-48C5-A0C8-5BE3F3CC6406}"/>
    <cellStyle name="Note 3 8 6" xfId="2577" xr:uid="{0C6641CF-2AFF-45FE-9C65-74C155E955F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3" xfId="3322" xr:uid="{45FDC030-6A9C-4692-889F-B17CAC48C8D1}"/>
    <cellStyle name="Note 3 9 2 2 4" xfId="3675" xr:uid="{8057531C-CB6F-4139-9301-2FF13ACDF512}"/>
    <cellStyle name="Note 3 9 2 3" xfId="2688" xr:uid="{062F7BFE-EA5C-4CC6-8DC8-CEA447548989}"/>
    <cellStyle name="Note 3 9 2 4" xfId="3109" xr:uid="{AC7790C2-F335-45A3-AF5F-80C8C24EB15E}"/>
    <cellStyle name="Note 3 9 2 5" xfId="3462" xr:uid="{5736E6F8-C9B6-48BF-BE38-E503860C1CC4}"/>
    <cellStyle name="Note 3 9 3" xfId="2402" xr:uid="{F85E98B2-9B35-42D5-BDF4-FD66EEC836BC}"/>
    <cellStyle name="Note 3 9 3 2" xfId="2833" xr:uid="{2DDE756E-A8E5-42B7-AF32-792949B1A8B6}"/>
    <cellStyle name="Note 3 9 3 3" xfId="3254" xr:uid="{725B4821-A2D3-422A-B0A6-1211802D4397}"/>
    <cellStyle name="Note 3 9 3 4" xfId="3607" xr:uid="{DFC65FD3-FA37-43D7-B0E1-CFFF221DDD13}"/>
    <cellStyle name="Note 3 9 4" xfId="2620" xr:uid="{D75C860D-01D8-4C7C-9B84-ED0734D0B3B4}"/>
    <cellStyle name="Note 3 9 5" xfId="3041" xr:uid="{04B96B5E-DF1C-4D21-8DBA-C1642DFEB904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3" xfId="3221" xr:uid="{914A93A3-ADF0-46E9-95AB-C3EB858CAB38}"/>
    <cellStyle name="Output 3 10 4" xfId="3574" xr:uid="{760C69AD-8863-44AF-BD0D-2FD6F7A78127}"/>
    <cellStyle name="Output 3 11" xfId="2587" xr:uid="{C749BB93-F412-44A6-A3A7-A88B32998B56}"/>
    <cellStyle name="Output 3 12" xfId="3008" xr:uid="{374678C8-A818-4184-9FBE-A3C187A896CD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3" xfId="3330" xr:uid="{885BEDCD-9AD4-480B-BF11-982981ED2508}"/>
    <cellStyle name="Output 3 2 2 2 2 4" xfId="3683" xr:uid="{2BA23604-7E54-47EE-A5FE-21BAD44D574A}"/>
    <cellStyle name="Output 3 2 2 2 3" xfId="2696" xr:uid="{B3820EA5-B833-4EA3-9031-D0A108C87BAA}"/>
    <cellStyle name="Output 3 2 2 2 4" xfId="3117" xr:uid="{21A8FF52-2A70-43AD-BD38-991636FB6E88}"/>
    <cellStyle name="Output 3 2 2 2 5" xfId="3470" xr:uid="{2987B72A-4001-4469-AEF0-C4DF06E6B269}"/>
    <cellStyle name="Output 3 2 2 3" xfId="2410" xr:uid="{7D85EE44-4D3C-4637-ADA4-545FFCE5771A}"/>
    <cellStyle name="Output 3 2 2 3 2" xfId="2841" xr:uid="{0FB54D10-2B57-4BC4-B305-77D2D63BB134}"/>
    <cellStyle name="Output 3 2 2 3 3" xfId="3262" xr:uid="{2975D695-E3B9-427D-A21F-27E6AFC8D9F1}"/>
    <cellStyle name="Output 3 2 2 3 4" xfId="3615" xr:uid="{FF8315CC-D10A-4A8E-805B-D3A7CF0F5E8D}"/>
    <cellStyle name="Output 3 2 2 4" xfId="2628" xr:uid="{9EA1A54B-C54A-4836-8255-A514056B9661}"/>
    <cellStyle name="Output 3 2 2 5" xfId="3049" xr:uid="{3D8E2130-21CB-47D3-A859-39656A45B8C1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3" xfId="3301" xr:uid="{DFD5947C-86F6-412A-BB80-DEE1C2C8B2E5}"/>
    <cellStyle name="Output 3 2 3 2 4" xfId="3654" xr:uid="{9B4FE288-5144-40D2-A23A-FEAAD51A6AAE}"/>
    <cellStyle name="Output 3 2 3 3" xfId="2667" xr:uid="{06294C4B-9CCF-4FA8-A2E0-E2FB5874B34F}"/>
    <cellStyle name="Output 3 2 3 4" xfId="3088" xr:uid="{E659B2AA-62E7-40E3-95E3-DD466B620D16}"/>
    <cellStyle name="Output 3 2 3 5" xfId="3441" xr:uid="{92E611E4-8EEE-4636-B060-9905CFCD4AD4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3" xfId="3392" xr:uid="{944D1331-1FC5-4E30-8A1F-995D414D59DF}"/>
    <cellStyle name="Output 3 2 4 2 4" xfId="3745" xr:uid="{561F66A5-075B-4DBF-A93D-1ADC5A742813}"/>
    <cellStyle name="Output 3 2 4 3" xfId="2758" xr:uid="{178D31EF-CFFF-4891-A770-3F5A389023F0}"/>
    <cellStyle name="Output 3 2 4 4" xfId="3179" xr:uid="{1E454279-86F0-4190-8168-6699479C138F}"/>
    <cellStyle name="Output 3 2 4 5" xfId="3532" xr:uid="{1C99D6F2-CF7F-4E42-8866-5C4E621F634A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3" xfId="3403" xr:uid="{BB0B7CFC-220F-43D9-B367-0DEE6F0B7E77}"/>
    <cellStyle name="Output 3 2 5 2 4" xfId="3756" xr:uid="{44DE97F8-5213-4956-8A7D-B0E306B6D8D6}"/>
    <cellStyle name="Output 3 2 5 3" xfId="2769" xr:uid="{E4C3C3A5-D549-4D16-AE49-4186ED5F7E90}"/>
    <cellStyle name="Output 3 2 5 4" xfId="3190" xr:uid="{8E48A924-EFF4-4EBD-9A71-A38CBF976D29}"/>
    <cellStyle name="Output 3 2 5 5" xfId="3543" xr:uid="{5B00C542-2764-46DB-9831-0A5CFF4404BF}"/>
    <cellStyle name="Output 3 2 6" xfId="2375" xr:uid="{E4108646-CEE6-4758-9ED1-61DB9FE8B16C}"/>
    <cellStyle name="Output 3 2 6 2" xfId="2806" xr:uid="{CA6E7157-77F1-43B6-8350-460376365687}"/>
    <cellStyle name="Output 3 2 6 3" xfId="3227" xr:uid="{45958101-ECE8-4452-BED0-B9F04DC825D5}"/>
    <cellStyle name="Output 3 2 6 4" xfId="3580" xr:uid="{1C63C4A7-5467-4FCF-A3F4-76AD001F3499}"/>
    <cellStyle name="Output 3 2 7" xfId="2593" xr:uid="{FA541331-7C3A-4A13-8969-D1817F8CB71E}"/>
    <cellStyle name="Output 3 2 8" xfId="3014" xr:uid="{37B5E587-AB9A-4BD1-AACC-A4E7CAB4531F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3" xfId="3336" xr:uid="{72468EF9-D09B-4877-963A-B1FDA4547CBB}"/>
    <cellStyle name="Output 3 3 2 2 2 4" xfId="3689" xr:uid="{D76BD0EA-419B-4D92-BC54-A76CDDA19A54}"/>
    <cellStyle name="Output 3 3 2 2 3" xfId="2702" xr:uid="{45202430-7A36-4162-BF9C-806102B35874}"/>
    <cellStyle name="Output 3 3 2 2 4" xfId="3123" xr:uid="{4CFD1F13-2AB1-4D6B-B045-368EC18C0A6B}"/>
    <cellStyle name="Output 3 3 2 2 5" xfId="3476" xr:uid="{A6CE6E78-395C-49BC-AB43-58F3A6AF4E18}"/>
    <cellStyle name="Output 3 3 2 3" xfId="2416" xr:uid="{523AB6ED-8526-4601-B95D-CEB2ABD2E2A0}"/>
    <cellStyle name="Output 3 3 2 3 2" xfId="2847" xr:uid="{DAA37907-F2B7-40E8-9826-A450829985AE}"/>
    <cellStyle name="Output 3 3 2 3 3" xfId="3268" xr:uid="{E1EB5E64-9B6F-4E66-BECC-F8CC7E44F642}"/>
    <cellStyle name="Output 3 3 2 3 4" xfId="3621" xr:uid="{A24D7364-FDAA-4D69-962B-019D0C2B93BF}"/>
    <cellStyle name="Output 3 3 2 4" xfId="2634" xr:uid="{4FC32224-13EC-42D6-B486-F603A14DD5E4}"/>
    <cellStyle name="Output 3 3 2 5" xfId="3055" xr:uid="{1B65E474-0222-426A-9C03-1AD0C37CB665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3" xfId="3307" xr:uid="{770267E7-8112-4476-AD64-0938C05E99E0}"/>
    <cellStyle name="Output 3 3 3 2 4" xfId="3660" xr:uid="{0EBB2754-D44D-498A-8848-6B2227B5EC8B}"/>
    <cellStyle name="Output 3 3 3 3" xfId="2673" xr:uid="{C01E9B57-A7A5-40C1-95BE-92961AAD4709}"/>
    <cellStyle name="Output 3 3 3 4" xfId="3094" xr:uid="{9F927C1C-14F8-4F51-868C-E357508F449D}"/>
    <cellStyle name="Output 3 3 3 5" xfId="3447" xr:uid="{EFE1176F-A03C-48E5-9197-8B3CE687C22D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3" xfId="3372" xr:uid="{DA7073F4-149E-4E58-A9C1-CBE58CF66BC4}"/>
    <cellStyle name="Output 3 3 4 2 4" xfId="3725" xr:uid="{EC1F3401-9B22-4DFD-A117-07A01D779CE5}"/>
    <cellStyle name="Output 3 3 4 3" xfId="2738" xr:uid="{06776BFC-26C9-44F5-8550-F6B8202113CF}"/>
    <cellStyle name="Output 3 3 4 4" xfId="3159" xr:uid="{27638535-9305-4A15-BDA7-61A1CB1315CC}"/>
    <cellStyle name="Output 3 3 4 5" xfId="3512" xr:uid="{D1AC470E-52DC-4586-B134-50D1D7335C4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3" xfId="3409" xr:uid="{E7F41C85-A440-492F-AAA6-76716AE3160D}"/>
    <cellStyle name="Output 3 3 5 2 4" xfId="3762" xr:uid="{55C2B385-F410-482F-8E19-A5546422B5F7}"/>
    <cellStyle name="Output 3 3 5 3" xfId="2775" xr:uid="{4F88407D-7B29-4711-8B60-00721364ECC6}"/>
    <cellStyle name="Output 3 3 5 4" xfId="3196" xr:uid="{474C613E-FE17-44E6-9253-9146D048C3C4}"/>
    <cellStyle name="Output 3 3 5 5" xfId="3549" xr:uid="{DFCD4C51-D0D1-402B-9E98-E5E73FC98FFF}"/>
    <cellStyle name="Output 3 3 6" xfId="2381" xr:uid="{0BA5ECE3-78A9-4AC6-96DF-664812655028}"/>
    <cellStyle name="Output 3 3 6 2" xfId="2812" xr:uid="{5DC647DA-680B-4EC1-B521-B54C893DAB1B}"/>
    <cellStyle name="Output 3 3 6 3" xfId="3233" xr:uid="{810F7CD3-2405-415B-BB21-BD2FC7C3BF49}"/>
    <cellStyle name="Output 3 3 6 4" xfId="3586" xr:uid="{34374332-536D-4D62-BD70-53D288DBF8E4}"/>
    <cellStyle name="Output 3 3 7" xfId="2599" xr:uid="{67536C81-D2BD-4E61-B4D6-347D0B4747B5}"/>
    <cellStyle name="Output 3 3 8" xfId="3020" xr:uid="{5FDB4E6A-2DA6-44D1-9E6B-4C929C15B825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3" xfId="3342" xr:uid="{799E6524-84F2-4A0C-9823-9121A4CC82A7}"/>
    <cellStyle name="Output 3 4 2 2 2 4" xfId="3695" xr:uid="{88938AC7-7D06-4B45-B0CC-F4BA53B4DC0F}"/>
    <cellStyle name="Output 3 4 2 2 3" xfId="2708" xr:uid="{339753DB-EDD9-42EE-9B04-050B32DD70B5}"/>
    <cellStyle name="Output 3 4 2 2 4" xfId="3129" xr:uid="{38B9E411-71F9-40A7-96F6-9CA89D28E4CD}"/>
    <cellStyle name="Output 3 4 2 2 5" xfId="3482" xr:uid="{0DBE7ED2-BFC5-406C-8663-D00134F5BEA2}"/>
    <cellStyle name="Output 3 4 2 3" xfId="2422" xr:uid="{5B33A63B-E86F-494E-A03D-E4A317DB305E}"/>
    <cellStyle name="Output 3 4 2 3 2" xfId="2853" xr:uid="{034D05AF-0E5A-4857-B488-488A112B6A5A}"/>
    <cellStyle name="Output 3 4 2 3 3" xfId="3274" xr:uid="{1B8EC53C-6360-4CDB-9DE9-2273579A6B8F}"/>
    <cellStyle name="Output 3 4 2 3 4" xfId="3627" xr:uid="{470C38B5-687B-4B93-9502-AFDD475718A7}"/>
    <cellStyle name="Output 3 4 2 4" xfId="2640" xr:uid="{85C862D6-EDB8-4CCD-90DF-9B961BD30140}"/>
    <cellStyle name="Output 3 4 2 5" xfId="3061" xr:uid="{924330C9-49D8-40C5-BD46-1BAE5E9291F6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3" xfId="3313" xr:uid="{B1C8833D-D7FD-49CD-AAF2-4177DF48C04B}"/>
    <cellStyle name="Output 3 4 3 2 4" xfId="3666" xr:uid="{030C5389-8264-4394-843E-4DB8481216CA}"/>
    <cellStyle name="Output 3 4 3 3" xfId="2679" xr:uid="{280E09B0-13ED-42AC-B494-641D6518A6BC}"/>
    <cellStyle name="Output 3 4 3 4" xfId="3100" xr:uid="{C79021B9-956C-4202-80BF-9B278A94AF90}"/>
    <cellStyle name="Output 3 4 3 5" xfId="3453" xr:uid="{830C86C4-62EC-43A3-A260-CE3719BECD4B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3" xfId="3389" xr:uid="{6A58B0B1-85AB-4103-9B9F-C2F9BDB9B227}"/>
    <cellStyle name="Output 3 4 4 2 4" xfId="3742" xr:uid="{634EB2F8-1995-458C-9F8A-6293EB4F9777}"/>
    <cellStyle name="Output 3 4 4 3" xfId="2755" xr:uid="{FA02AF4E-6644-4492-8BDE-92788ED44C98}"/>
    <cellStyle name="Output 3 4 4 4" xfId="3176" xr:uid="{8F0C182F-127C-475C-A596-5F623B3DB7ED}"/>
    <cellStyle name="Output 3 4 4 5" xfId="3529" xr:uid="{E73E5017-C54F-46F5-9B13-29E14996C930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3" xfId="3415" xr:uid="{7A6E7BE2-35B7-4B9F-BD7A-C4CDC2BA5242}"/>
    <cellStyle name="Output 3 4 5 2 4" xfId="3768" xr:uid="{86BF0378-847B-4F20-BB37-B906C411F12B}"/>
    <cellStyle name="Output 3 4 5 3" xfId="2781" xr:uid="{DF713DA0-FB0E-4C39-B8AC-7455E14254EA}"/>
    <cellStyle name="Output 3 4 5 4" xfId="3202" xr:uid="{958B98BB-A78D-4610-8B38-3EB437B75DB3}"/>
    <cellStyle name="Output 3 4 5 5" xfId="3555" xr:uid="{3826C207-CADC-45DF-8E0C-966893A0D72B}"/>
    <cellStyle name="Output 3 4 6" xfId="2387" xr:uid="{8B70173F-187F-4394-ADE2-99FECF4DE43A}"/>
    <cellStyle name="Output 3 4 6 2" xfId="2818" xr:uid="{99A25EFC-ED1E-4C11-8E6D-DB03AE44619B}"/>
    <cellStyle name="Output 3 4 6 3" xfId="3239" xr:uid="{66BB0C03-D8C8-4D2C-8D66-3C221F06C76F}"/>
    <cellStyle name="Output 3 4 6 4" xfId="3592" xr:uid="{77CC66E2-13F9-4343-973D-76E1E31FF97D}"/>
    <cellStyle name="Output 3 4 7" xfId="2605" xr:uid="{8DE0EF8D-CAAC-41FA-A712-2805BBCC0269}"/>
    <cellStyle name="Output 3 4 8" xfId="3026" xr:uid="{46B62690-9D3A-4AA9-AFF6-258BED12F218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3" xfId="3348" xr:uid="{70591FAB-4197-4EBA-B23F-1DD15CE680AF}"/>
    <cellStyle name="Output 3 5 2 2 2 4" xfId="3701" xr:uid="{67E270C1-B28E-4EEC-90DE-92B1302BD6A3}"/>
    <cellStyle name="Output 3 5 2 2 3" xfId="2714" xr:uid="{EDD70F46-E649-454D-A124-261F1295636F}"/>
    <cellStyle name="Output 3 5 2 2 4" xfId="3135" xr:uid="{3D2A6A8D-3A48-4DA5-B327-4F68AD1F5F82}"/>
    <cellStyle name="Output 3 5 2 2 5" xfId="3488" xr:uid="{664D15E6-92BE-47C5-AF1D-CFD3C4098547}"/>
    <cellStyle name="Output 3 5 2 3" xfId="2428" xr:uid="{870E855E-67B2-4629-AA0C-65C4CA077A82}"/>
    <cellStyle name="Output 3 5 2 3 2" xfId="2859" xr:uid="{5BA7D33C-0D4C-43D8-8652-947E0B9F43DD}"/>
    <cellStyle name="Output 3 5 2 3 3" xfId="3280" xr:uid="{891985C6-355C-474B-9485-CA0F57D980F4}"/>
    <cellStyle name="Output 3 5 2 3 4" xfId="3633" xr:uid="{6ADB069E-B512-445B-B27A-85295022FE3F}"/>
    <cellStyle name="Output 3 5 2 4" xfId="2646" xr:uid="{F9CC4EF2-C08B-4FFC-B239-2A91A2AD617A}"/>
    <cellStyle name="Output 3 5 2 5" xfId="3067" xr:uid="{397A752E-4C31-4ED9-95C7-34429A708F18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3" xfId="3319" xr:uid="{5388014E-8BA2-4DEF-9ADA-63F97EA252F5}"/>
    <cellStyle name="Output 3 5 3 2 4" xfId="3672" xr:uid="{182E62CC-F45E-4EFE-825E-ADB3836A226B}"/>
    <cellStyle name="Output 3 5 3 3" xfId="2685" xr:uid="{0E01E29D-B332-4955-B339-1B00141D0241}"/>
    <cellStyle name="Output 3 5 3 4" xfId="3106" xr:uid="{9C254F3B-0A80-4CFE-89A9-3ECD72B30B04}"/>
    <cellStyle name="Output 3 5 3 5" xfId="3459" xr:uid="{64C99E29-FD4A-4E45-9EDA-945051C41A3A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3" xfId="3363" xr:uid="{EE57D28B-B708-4A39-9EC8-AA7483522917}"/>
    <cellStyle name="Output 3 5 4 2 4" xfId="3716" xr:uid="{5FA43FB7-952D-4472-824B-812A33DEE685}"/>
    <cellStyle name="Output 3 5 4 3" xfId="2729" xr:uid="{BD07D82C-03EE-47D4-A130-61C5F1B268A2}"/>
    <cellStyle name="Output 3 5 4 4" xfId="3150" xr:uid="{2F580215-2480-4DDB-BC8B-0298C6AEF4D9}"/>
    <cellStyle name="Output 3 5 4 5" xfId="3503" xr:uid="{EF503D5C-3CC0-4E8B-B2A9-CB406E9A987B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3" xfId="3421" xr:uid="{9FBF7637-05F0-4294-A2FB-6398AC2798AF}"/>
    <cellStyle name="Output 3 5 5 2 4" xfId="3774" xr:uid="{BD4D59D4-5F3F-4A0B-A1A3-17A35BACAE9A}"/>
    <cellStyle name="Output 3 5 5 3" xfId="2787" xr:uid="{0323B535-8BE3-4786-A784-627093684137}"/>
    <cellStyle name="Output 3 5 5 4" xfId="3208" xr:uid="{74C0B499-D794-45E1-9F76-073234F677A2}"/>
    <cellStyle name="Output 3 5 5 5" xfId="3561" xr:uid="{F64C7587-CD25-4F8B-B7A0-F233B3AEDE4F}"/>
    <cellStyle name="Output 3 5 6" xfId="2393" xr:uid="{C45C8219-8744-4DF5-A7E9-989DC4EB5DE5}"/>
    <cellStyle name="Output 3 5 6 2" xfId="2824" xr:uid="{394E9A80-58A2-41B3-AD5D-121CD91D6556}"/>
    <cellStyle name="Output 3 5 6 3" xfId="3245" xr:uid="{3FF88867-5F3D-4A4A-98D4-745D8E02BC75}"/>
    <cellStyle name="Output 3 5 6 4" xfId="3598" xr:uid="{3FC0BDB5-BE84-4660-BEB7-0CF7272700B2}"/>
    <cellStyle name="Output 3 5 7" xfId="2611" xr:uid="{F46797D7-246A-4E51-9B13-E51766C57E18}"/>
    <cellStyle name="Output 3 5 8" xfId="3032" xr:uid="{27383907-5335-4087-B2AC-CBB366B38CA8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3" xfId="3354" xr:uid="{635DE049-6C2A-4852-8F4C-8B2B21D44C33}"/>
    <cellStyle name="Output 3 6 2 2 2 4" xfId="3707" xr:uid="{49B3A0FE-6AF2-465D-8FB2-C6CDB482CF35}"/>
    <cellStyle name="Output 3 6 2 2 3" xfId="2720" xr:uid="{B4BB80D4-DD97-4126-8DE0-17A7F7352CDB}"/>
    <cellStyle name="Output 3 6 2 2 4" xfId="3141" xr:uid="{BC655554-1520-4726-ADEE-7D2F50613A31}"/>
    <cellStyle name="Output 3 6 2 2 5" xfId="3494" xr:uid="{40AA48EA-2FFB-4460-9993-5C5C92B5A722}"/>
    <cellStyle name="Output 3 6 2 3" xfId="2434" xr:uid="{5E1D9F82-6D99-4A84-8ED6-2CAF694483AE}"/>
    <cellStyle name="Output 3 6 2 3 2" xfId="2865" xr:uid="{0FE985E5-36FE-45E8-A29A-6913F805CA94}"/>
    <cellStyle name="Output 3 6 2 3 3" xfId="3286" xr:uid="{A5E84241-33B3-45E0-91B8-4D2BBBC05EF0}"/>
    <cellStyle name="Output 3 6 2 3 4" xfId="3639" xr:uid="{4710036C-540F-4F2B-A0D2-5132401746F1}"/>
    <cellStyle name="Output 3 6 2 4" xfId="2652" xr:uid="{EAF11B6E-751B-40AD-8DDD-7354A3E10DD7}"/>
    <cellStyle name="Output 3 6 2 5" xfId="3073" xr:uid="{6D516362-85B2-4971-97CB-F6B1EFE9EC33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3" xfId="3292" xr:uid="{3CD9FE9E-C568-45D5-ACB0-A1FC57A29AB2}"/>
    <cellStyle name="Output 3 6 3 2 4" xfId="3645" xr:uid="{0445312A-B982-45E8-953D-6519228A257F}"/>
    <cellStyle name="Output 3 6 3 3" xfId="2658" xr:uid="{8697D194-2FC0-40E8-B887-2F225DDF696F}"/>
    <cellStyle name="Output 3 6 3 4" xfId="3079" xr:uid="{1032FF2C-E5EC-4076-9812-552040DF29F1}"/>
    <cellStyle name="Output 3 6 3 5" xfId="3433" xr:uid="{FE84B70A-3EF5-48CA-8003-A34770270C7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3" xfId="3358" xr:uid="{A6A65163-6B9E-4417-A8AF-3F5293872F39}"/>
    <cellStyle name="Output 3 6 4 2 4" xfId="3711" xr:uid="{3D2B5A71-3CF4-4E0F-814E-A4E378F84B31}"/>
    <cellStyle name="Output 3 6 4 3" xfId="2724" xr:uid="{751F6CBF-3D06-4533-A418-C545E6E2CD49}"/>
    <cellStyle name="Output 3 6 4 4" xfId="3145" xr:uid="{B0A5852D-DCD9-4388-B9DF-7BC9E44904BB}"/>
    <cellStyle name="Output 3 6 4 5" xfId="3498" xr:uid="{AE6EA4FA-33AE-482C-A2DE-42C7F241E5C4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3" xfId="3427" xr:uid="{C57CAB76-0266-4B49-B6B0-A8A5F5FE5CE0}"/>
    <cellStyle name="Output 3 6 5 2 4" xfId="3780" xr:uid="{30BA41D0-FEE7-4A07-AE19-666A735668B9}"/>
    <cellStyle name="Output 3 6 5 3" xfId="2793" xr:uid="{B736C80F-18BB-45EE-A79F-03C9E45D759E}"/>
    <cellStyle name="Output 3 6 5 4" xfId="3214" xr:uid="{2CF124C7-47D1-41C4-971B-6CC87B3536E3}"/>
    <cellStyle name="Output 3 6 5 5" xfId="3567" xr:uid="{504571C9-9252-4F94-BAA8-4A311AB682B6}"/>
    <cellStyle name="Output 3 6 6" xfId="2399" xr:uid="{81B56B40-6CAE-4367-9971-FF49EF01D185}"/>
    <cellStyle name="Output 3 6 6 2" xfId="2830" xr:uid="{D7CC41B6-E210-4DDF-A443-AA3F6A43573B}"/>
    <cellStyle name="Output 3 6 6 3" xfId="3251" xr:uid="{9BE95921-ED32-4BF3-8DE5-47475FF04C97}"/>
    <cellStyle name="Output 3 6 6 4" xfId="3604" xr:uid="{7E5E9F2D-6A4D-4374-BAD0-F5014A4AE182}"/>
    <cellStyle name="Output 3 6 7" xfId="2617" xr:uid="{36D4EB16-EB9B-413B-B21C-AF1749636D28}"/>
    <cellStyle name="Output 3 6 8" xfId="3038" xr:uid="{2EE6370B-C721-4B21-A9DB-8C79E87BA08C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3" xfId="3324" xr:uid="{A77FC707-76AD-44EB-A6D4-B823E5034FB6}"/>
    <cellStyle name="Output 3 7 2 2 4" xfId="3677" xr:uid="{F8BD5FA8-30B1-49D3-9454-61189ED8D86A}"/>
    <cellStyle name="Output 3 7 2 3" xfId="2690" xr:uid="{264EB53E-8C1D-4E30-92F1-B4BE272DAD03}"/>
    <cellStyle name="Output 3 7 2 4" xfId="3111" xr:uid="{4031E338-5D43-45E8-82EF-9B1F021200E2}"/>
    <cellStyle name="Output 3 7 2 5" xfId="3464" xr:uid="{F633E5FF-9970-4AAC-AD2A-2A314DB249B8}"/>
    <cellStyle name="Output 3 7 3" xfId="2404" xr:uid="{52794DC0-FAEB-4241-8701-3E23076BA963}"/>
    <cellStyle name="Output 3 7 3 2" xfId="2835" xr:uid="{C69A3BD6-E8F4-4162-BEC1-3CF543FE5153}"/>
    <cellStyle name="Output 3 7 3 3" xfId="3256" xr:uid="{50C3E7CC-A8AF-4BC2-A230-FC8B87EEC695}"/>
    <cellStyle name="Output 3 7 3 4" xfId="3609" xr:uid="{FE8FAA77-30C8-4D62-8509-49AED3061D0E}"/>
    <cellStyle name="Output 3 7 4" xfId="2622" xr:uid="{E630FE6F-1B35-44EA-A417-562364BA7B10}"/>
    <cellStyle name="Output 3 7 5" xfId="3043" xr:uid="{D1497F06-37A2-4AD0-AAEF-974084816B16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3" xfId="3379" xr:uid="{F5595687-3289-404F-9EF6-1AA87F8984DC}"/>
    <cellStyle name="Output 3 8 2 4" xfId="3732" xr:uid="{926BBA61-2803-4F48-8DAC-CAB9A9F694F5}"/>
    <cellStyle name="Output 3 8 3" xfId="2745" xr:uid="{A6C09106-2F3F-45B2-B72D-34BEDA80B984}"/>
    <cellStyle name="Output 3 8 4" xfId="3166" xr:uid="{0EEF00AB-65C4-45A9-BACB-257875322E8C}"/>
    <cellStyle name="Output 3 8 5" xfId="3519" xr:uid="{AC1C9CFB-23BF-48C6-8D16-B2309BBE1426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3" xfId="3397" xr:uid="{32612B99-0A96-4806-B0A0-C5C6CC418784}"/>
    <cellStyle name="Output 3 9 2 4" xfId="3750" xr:uid="{A0E4B46A-9574-4421-95B7-4C48F4021EEE}"/>
    <cellStyle name="Output 3 9 3" xfId="2763" xr:uid="{7DB03F48-3553-46EE-8AC7-191E7B5DCEC0}"/>
    <cellStyle name="Output 3 9 4" xfId="3184" xr:uid="{63B03B08-92B7-47C5-8778-17C08D822FC2}"/>
    <cellStyle name="Output 3 9 5" xfId="3537" xr:uid="{C2624277-8CF4-43F1-8CBF-47B0A803B52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3" xfId="3222" xr:uid="{459E74CA-0BBF-45C0-BFCF-2505C1C921D1}"/>
    <cellStyle name="Total 3 10 4" xfId="3575" xr:uid="{D728FE6A-8336-4D7B-9E48-6D4D8D25368E}"/>
    <cellStyle name="Total 3 11" xfId="2588" xr:uid="{8CC73F5B-39D8-4250-B3AA-1EAF40C267C4}"/>
    <cellStyle name="Total 3 12" xfId="3009" xr:uid="{144140EC-4B3E-48D3-98DD-0C1B463D4B3D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3" xfId="3331" xr:uid="{9001724E-F5D4-4A5C-9A27-34868A930FD1}"/>
    <cellStyle name="Total 3 2 2 2 2 4" xfId="3684" xr:uid="{E682DA2B-FAD3-4718-9DB7-B568FF8BCF62}"/>
    <cellStyle name="Total 3 2 2 2 3" xfId="2697" xr:uid="{BD16E802-2A27-42D7-BACB-839E40F69E8E}"/>
    <cellStyle name="Total 3 2 2 2 4" xfId="3118" xr:uid="{9CFD03A8-7A76-4764-AFDE-969CF3172241}"/>
    <cellStyle name="Total 3 2 2 2 5" xfId="3471" xr:uid="{27453E40-C607-41D7-9558-60AA32FF90BE}"/>
    <cellStyle name="Total 3 2 2 3" xfId="2411" xr:uid="{C7FB80FD-8733-4523-B51B-DFE566D09E6A}"/>
    <cellStyle name="Total 3 2 2 3 2" xfId="2842" xr:uid="{EC09CEFC-E91F-472A-A0E9-7C8E9116083B}"/>
    <cellStyle name="Total 3 2 2 3 3" xfId="3263" xr:uid="{9BAB2775-3BCF-4563-BB42-7CBA7D901B54}"/>
    <cellStyle name="Total 3 2 2 3 4" xfId="3616" xr:uid="{00E83EB9-2879-46FE-924E-27DA5F78E87C}"/>
    <cellStyle name="Total 3 2 2 4" xfId="2629" xr:uid="{CF4157FC-C650-4928-8682-2B7EDB8CEC92}"/>
    <cellStyle name="Total 3 2 2 5" xfId="3050" xr:uid="{2E218977-F12C-4A3F-B287-A1E6F33784DC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3" xfId="3302" xr:uid="{AFC1342D-C13E-4BC7-BEDE-1CA77C818EF1}"/>
    <cellStyle name="Total 3 2 3 2 4" xfId="3655" xr:uid="{227E958B-176E-42C1-9474-468A33E75151}"/>
    <cellStyle name="Total 3 2 3 3" xfId="2668" xr:uid="{44CE1F06-F1C2-4C03-9A90-C8074A3D7A6C}"/>
    <cellStyle name="Total 3 2 3 4" xfId="3089" xr:uid="{54633DF6-2801-48FF-9441-1556F37ECAB3}"/>
    <cellStyle name="Total 3 2 3 5" xfId="3442" xr:uid="{647BB0BA-861D-42AD-A77F-C0268D525F0C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3" xfId="3373" xr:uid="{0F05393C-2CFA-4AF7-AD01-76300D842498}"/>
    <cellStyle name="Total 3 2 4 2 4" xfId="3726" xr:uid="{3F533BB5-6398-4764-B4D0-6E09621BC991}"/>
    <cellStyle name="Total 3 2 4 3" xfId="2739" xr:uid="{FF5B9B61-6659-4868-A73B-0711A99984C4}"/>
    <cellStyle name="Total 3 2 4 4" xfId="3160" xr:uid="{1ADE73B2-AF16-4707-9F05-11DE464D8C51}"/>
    <cellStyle name="Total 3 2 4 5" xfId="3513" xr:uid="{A6CFE4CF-1B31-401D-8304-95E771696A8B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3" xfId="3404" xr:uid="{3F788485-B1AF-4ECA-BF48-BE67C618849B}"/>
    <cellStyle name="Total 3 2 5 2 4" xfId="3757" xr:uid="{0A8AD6E0-AE2D-4C14-ACDC-F9F1EB51E4AB}"/>
    <cellStyle name="Total 3 2 5 3" xfId="2770" xr:uid="{2D02E3E2-7D4F-4817-9F7A-F4F5DD6D92E2}"/>
    <cellStyle name="Total 3 2 5 4" xfId="3191" xr:uid="{47AAC6A6-977C-4D97-93FF-E645C00B97F1}"/>
    <cellStyle name="Total 3 2 5 5" xfId="3544" xr:uid="{DBA8EAF4-5C80-44FB-955E-663A3710CD41}"/>
    <cellStyle name="Total 3 2 6" xfId="2376" xr:uid="{F22274B0-96C9-473D-A448-C66D0B0157E2}"/>
    <cellStyle name="Total 3 2 6 2" xfId="2807" xr:uid="{EE52423B-2671-4140-9528-6AB372DF1D00}"/>
    <cellStyle name="Total 3 2 6 3" xfId="3228" xr:uid="{C862E7D1-2D9E-4C8C-84F4-2F9EF4737D15}"/>
    <cellStyle name="Total 3 2 6 4" xfId="3581" xr:uid="{8CBE58FA-7986-442A-A965-7012549B5EA1}"/>
    <cellStyle name="Total 3 2 7" xfId="2594" xr:uid="{7D6EAF89-D7D8-450A-B498-BF5D6C5350FD}"/>
    <cellStyle name="Total 3 2 8" xfId="3015" xr:uid="{5F0201CC-B38D-4A5D-8F58-B6C8763D75F5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3" xfId="3337" xr:uid="{259B717D-4F76-42DA-8EB0-404279756FB2}"/>
    <cellStyle name="Total 3 3 2 2 2 4" xfId="3690" xr:uid="{02EDE0AD-9AA5-4398-8BAB-1C75719A9C29}"/>
    <cellStyle name="Total 3 3 2 2 3" xfId="2703" xr:uid="{66239868-66D9-41C1-9FE0-57EAF5D8E703}"/>
    <cellStyle name="Total 3 3 2 2 4" xfId="3124" xr:uid="{1EA5B593-F159-4D2C-87DA-9D237CD923E9}"/>
    <cellStyle name="Total 3 3 2 2 5" xfId="3477" xr:uid="{92511285-142C-4F83-B770-69FA54717AEC}"/>
    <cellStyle name="Total 3 3 2 3" xfId="2417" xr:uid="{5287BAA2-4F7E-4A3C-843B-5D9E5A43B878}"/>
    <cellStyle name="Total 3 3 2 3 2" xfId="2848" xr:uid="{335658A4-705A-4FBD-83BB-4AE3691684E4}"/>
    <cellStyle name="Total 3 3 2 3 3" xfId="3269" xr:uid="{6BA60D8A-2E64-4415-B5F8-8C67EA30E442}"/>
    <cellStyle name="Total 3 3 2 3 4" xfId="3622" xr:uid="{70DE6E29-AB22-49FE-B1D3-A3F4E00795B3}"/>
    <cellStyle name="Total 3 3 2 4" xfId="2635" xr:uid="{7A250276-851E-4E56-B064-2FA62E6B30AE}"/>
    <cellStyle name="Total 3 3 2 5" xfId="3056" xr:uid="{3A858F31-6133-4F1F-B1DB-7F59BBC56E4B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3" xfId="3308" xr:uid="{57574729-CDEF-4E94-8811-F2CDA9D616A5}"/>
    <cellStyle name="Total 3 3 3 2 4" xfId="3661" xr:uid="{F410E9D3-DE67-4DE3-B66E-BED7D52E33D2}"/>
    <cellStyle name="Total 3 3 3 3" xfId="2674" xr:uid="{14BCC25A-3244-4A05-82C5-08445E4965B4}"/>
    <cellStyle name="Total 3 3 3 4" xfId="3095" xr:uid="{957BC078-D3B1-4557-A154-4694F4679C6C}"/>
    <cellStyle name="Total 3 3 3 5" xfId="3448" xr:uid="{8755FF95-C3E5-41F3-9327-5C063EC19EB0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3" xfId="3371" xr:uid="{D37BB342-6304-4910-B3D7-303774048323}"/>
    <cellStyle name="Total 3 3 4 2 4" xfId="3724" xr:uid="{E9B90D2C-2AC1-46A9-9529-0AFCDEC451B7}"/>
    <cellStyle name="Total 3 3 4 3" xfId="2737" xr:uid="{F10DF53C-8A59-406E-BFE6-6D4937BA4AE8}"/>
    <cellStyle name="Total 3 3 4 4" xfId="3158" xr:uid="{96912F6C-A920-44A9-9D36-C6BB5EC138F7}"/>
    <cellStyle name="Total 3 3 4 5" xfId="3511" xr:uid="{3E5523BB-0B3D-40C4-9ECC-594FD6C04ECC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3" xfId="3410" xr:uid="{6C9EA931-814C-4ECA-836A-46218756BF31}"/>
    <cellStyle name="Total 3 3 5 2 4" xfId="3763" xr:uid="{E6CB5425-23A7-4B0F-945E-840BC54A1BFC}"/>
    <cellStyle name="Total 3 3 5 3" xfId="2776" xr:uid="{7570CDD7-CF93-444E-A325-42A26CD5F137}"/>
    <cellStyle name="Total 3 3 5 4" xfId="3197" xr:uid="{356A2910-811C-4D5A-8FAA-EE4C94CFA2CD}"/>
    <cellStyle name="Total 3 3 5 5" xfId="3550" xr:uid="{4105C355-17CA-4EF0-A92B-FC11A85134DD}"/>
    <cellStyle name="Total 3 3 6" xfId="2382" xr:uid="{F8F9B118-5980-4456-AFC9-34CEC348B776}"/>
    <cellStyle name="Total 3 3 6 2" xfId="2813" xr:uid="{5946995B-BE3A-4939-B094-C959DDDE354F}"/>
    <cellStyle name="Total 3 3 6 3" xfId="3234" xr:uid="{92DD7D00-7F01-44A4-9618-0BE71523C07F}"/>
    <cellStyle name="Total 3 3 6 4" xfId="3587" xr:uid="{3C16A351-68CF-42E9-98DE-B2CCCEF595B4}"/>
    <cellStyle name="Total 3 3 7" xfId="2600" xr:uid="{5F6E3236-7F2B-47A2-9D21-EF4CB58EF247}"/>
    <cellStyle name="Total 3 3 8" xfId="3021" xr:uid="{91DCA9DD-ADCE-47C8-8562-C40DE2303D6E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3" xfId="3343" xr:uid="{26E9CD82-3EEB-4C5D-90A4-CBCA2852A99E}"/>
    <cellStyle name="Total 3 4 2 2 2 4" xfId="3696" xr:uid="{CFB78BA5-A18B-44B8-BF06-46C3CB57795E}"/>
    <cellStyle name="Total 3 4 2 2 3" xfId="2709" xr:uid="{18FC4DA3-1372-47F6-9227-92FACC3983CF}"/>
    <cellStyle name="Total 3 4 2 2 4" xfId="3130" xr:uid="{379B8E92-0E97-4843-AFA3-7AE4C904CD5F}"/>
    <cellStyle name="Total 3 4 2 2 5" xfId="3483" xr:uid="{E40A8D3E-50A8-4A4D-AF26-560688B54E13}"/>
    <cellStyle name="Total 3 4 2 3" xfId="2423" xr:uid="{FD0EF9DE-5CF9-45DE-8996-3844A4FF1B68}"/>
    <cellStyle name="Total 3 4 2 3 2" xfId="2854" xr:uid="{ADEFAC23-3B43-4C85-A11D-FCC63FB8D4A2}"/>
    <cellStyle name="Total 3 4 2 3 3" xfId="3275" xr:uid="{00FB2CA0-8A38-432C-B413-C4061E46DEAD}"/>
    <cellStyle name="Total 3 4 2 3 4" xfId="3628" xr:uid="{01E79324-7788-435C-A9DE-EE0FC5ADEF75}"/>
    <cellStyle name="Total 3 4 2 4" xfId="2641" xr:uid="{C2D0DDEF-0F04-436D-A115-DF04AE0E4BF1}"/>
    <cellStyle name="Total 3 4 2 5" xfId="3062" xr:uid="{F14EBE64-C691-4054-8360-67C900714EB7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3" xfId="3314" xr:uid="{E156A19C-23C5-4045-88E4-95C81C68AA63}"/>
    <cellStyle name="Total 3 4 3 2 4" xfId="3667" xr:uid="{39527932-F6D0-4C06-B286-D2263F1FB9BB}"/>
    <cellStyle name="Total 3 4 3 3" xfId="2680" xr:uid="{43F9728B-A2F2-4D85-A096-70991B042BEF}"/>
    <cellStyle name="Total 3 4 3 4" xfId="3101" xr:uid="{B295F0F3-77A2-496E-A9DE-E4867ED825CE}"/>
    <cellStyle name="Total 3 4 3 5" xfId="3454" xr:uid="{26B8DE91-2A50-4BD4-89CD-1E1C825D6851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3" xfId="3364" xr:uid="{9B9EBC4C-6EB7-4EB6-8BA5-1B2867F53CB9}"/>
    <cellStyle name="Total 3 4 4 2 4" xfId="3717" xr:uid="{4716049C-3097-4A2A-A4D1-052606AE7895}"/>
    <cellStyle name="Total 3 4 4 3" xfId="2730" xr:uid="{BB5385CC-2653-4972-996A-7B543165CAA9}"/>
    <cellStyle name="Total 3 4 4 4" xfId="3151" xr:uid="{81C5D4CD-D8A6-4604-ACAB-D4963EB978EB}"/>
    <cellStyle name="Total 3 4 4 5" xfId="3504" xr:uid="{693CDD83-6B43-4CAF-B4E3-597EA090D6C3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3" xfId="3416" xr:uid="{CD9FD707-F1A4-442B-A793-ADD16BDB8F90}"/>
    <cellStyle name="Total 3 4 5 2 4" xfId="3769" xr:uid="{9C150598-ED75-4AC9-9863-CB135B294E61}"/>
    <cellStyle name="Total 3 4 5 3" xfId="2782" xr:uid="{FE550140-2E67-4C4D-BD24-0C5D19633994}"/>
    <cellStyle name="Total 3 4 5 4" xfId="3203" xr:uid="{AB0B4540-5535-4D71-81C1-0B5CF1E41740}"/>
    <cellStyle name="Total 3 4 5 5" xfId="3556" xr:uid="{F983C02D-3151-4F1A-AC94-3A7949E48EFF}"/>
    <cellStyle name="Total 3 4 6" xfId="2388" xr:uid="{61739F01-2D92-402D-8372-274E5DCF0255}"/>
    <cellStyle name="Total 3 4 6 2" xfId="2819" xr:uid="{BBD93263-82E8-45BE-8F52-1A63C3C1A895}"/>
    <cellStyle name="Total 3 4 6 3" xfId="3240" xr:uid="{ED4BAEDF-3758-41EE-826C-1981F69B174D}"/>
    <cellStyle name="Total 3 4 6 4" xfId="3593" xr:uid="{07D59869-745D-4F77-8692-9B72085381D1}"/>
    <cellStyle name="Total 3 4 7" xfId="2606" xr:uid="{E24FB403-07D0-466E-81FB-2EAAE6C0189E}"/>
    <cellStyle name="Total 3 4 8" xfId="3027" xr:uid="{5A2CAEFC-5B8D-46C8-89F4-9FC847EDDD93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3" xfId="3349" xr:uid="{521EA8F4-8D38-4B37-8BE1-64C785067D8F}"/>
    <cellStyle name="Total 3 5 2 2 2 4" xfId="3702" xr:uid="{16ED8CAE-DA05-4B06-AEDB-F55603CF0AC5}"/>
    <cellStyle name="Total 3 5 2 2 3" xfId="2715" xr:uid="{C2429F06-F7BA-4A28-BBE9-D0459EA682C5}"/>
    <cellStyle name="Total 3 5 2 2 4" xfId="3136" xr:uid="{32BA08FF-2E75-4FAE-A269-E743CD6CD8D1}"/>
    <cellStyle name="Total 3 5 2 2 5" xfId="3489" xr:uid="{0092781C-93CC-4702-8415-CF57980AA981}"/>
    <cellStyle name="Total 3 5 2 3" xfId="2429" xr:uid="{926406F5-3231-4283-A078-DC02C1C24CB6}"/>
    <cellStyle name="Total 3 5 2 3 2" xfId="2860" xr:uid="{1BD6E3B1-0B83-467D-BB36-0CECEB76169B}"/>
    <cellStyle name="Total 3 5 2 3 3" xfId="3281" xr:uid="{49C93645-FA80-4ECC-B99E-839E26B09639}"/>
    <cellStyle name="Total 3 5 2 3 4" xfId="3634" xr:uid="{BED88C3D-1B5B-4407-BBA7-7A0E9A83F13B}"/>
    <cellStyle name="Total 3 5 2 4" xfId="2647" xr:uid="{EA2EF3F4-EC34-43EC-B352-28EEB8F45A08}"/>
    <cellStyle name="Total 3 5 2 5" xfId="3068" xr:uid="{18FAD87D-A64E-4609-94B2-7021D1CD899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3" xfId="3320" xr:uid="{37168957-2BF2-439E-9E37-803A98BDDA4F}"/>
    <cellStyle name="Total 3 5 3 2 4" xfId="3673" xr:uid="{CAC934B5-8726-4BF8-9182-EB70CC1F71B3}"/>
    <cellStyle name="Total 3 5 3 3" xfId="2686" xr:uid="{A869B1F8-BB86-4182-AC00-B555012B291A}"/>
    <cellStyle name="Total 3 5 3 4" xfId="3107" xr:uid="{34891390-1EC3-4495-8178-B9D7DA4E01B3}"/>
    <cellStyle name="Total 3 5 3 5" xfId="3460" xr:uid="{3ABCB75D-8832-41C9-97AD-A2333DA55C9E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3" xfId="3362" xr:uid="{393A1B0F-8EE5-47E2-ABEF-7BD918CD43E3}"/>
    <cellStyle name="Total 3 5 4 2 4" xfId="3715" xr:uid="{AEF2322C-7B42-4233-B195-867710BC86DB}"/>
    <cellStyle name="Total 3 5 4 3" xfId="2728" xr:uid="{B46FDC8A-0518-4BC5-B789-9D6D0D58CCBF}"/>
    <cellStyle name="Total 3 5 4 4" xfId="3149" xr:uid="{28D92E09-0ED7-43F3-A8CE-8734D4758F42}"/>
    <cellStyle name="Total 3 5 4 5" xfId="3502" xr:uid="{F86F0F1B-970F-4048-BE9E-01BAA69EEAED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3" xfId="3422" xr:uid="{B7A4529A-327B-4DFB-83B7-C34F8680D1CC}"/>
    <cellStyle name="Total 3 5 5 2 4" xfId="3775" xr:uid="{344718BB-282D-4034-8794-8956009B5015}"/>
    <cellStyle name="Total 3 5 5 3" xfId="2788" xr:uid="{5E1FFA1E-68C4-4A29-813D-3EDFC413088C}"/>
    <cellStyle name="Total 3 5 5 4" xfId="3209" xr:uid="{B46D485D-FB00-4A81-BA86-1AFEF447F2E6}"/>
    <cellStyle name="Total 3 5 5 5" xfId="3562" xr:uid="{40674D8D-D726-4141-8E5B-BA0F5E339102}"/>
    <cellStyle name="Total 3 5 6" xfId="2394" xr:uid="{27631FFB-FBC0-4EFE-A1A1-F9FF652DB7A9}"/>
    <cellStyle name="Total 3 5 6 2" xfId="2825" xr:uid="{CC9FEAE2-3DCA-47ED-AD41-DD5405E64A21}"/>
    <cellStyle name="Total 3 5 6 3" xfId="3246" xr:uid="{529781EF-83B2-47C7-84CE-E57F48DDF302}"/>
    <cellStyle name="Total 3 5 6 4" xfId="3599" xr:uid="{20F6F094-27BE-44C6-B482-FD86F68CBB90}"/>
    <cellStyle name="Total 3 5 7" xfId="2612" xr:uid="{739F64D4-0563-4B3C-935F-48A4B9843E73}"/>
    <cellStyle name="Total 3 5 8" xfId="3033" xr:uid="{4FD8DDC1-19EB-4305-B504-16BB249A15CC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3" xfId="3355" xr:uid="{7CA80872-2D9F-4DEF-BD36-17F223232904}"/>
    <cellStyle name="Total 3 6 2 2 2 4" xfId="3708" xr:uid="{E53379CF-4E6E-4473-83F6-05231192FD4D}"/>
    <cellStyle name="Total 3 6 2 2 3" xfId="2721" xr:uid="{2A4ADE18-F190-416B-8638-1AE9853A1017}"/>
    <cellStyle name="Total 3 6 2 2 4" xfId="3142" xr:uid="{7CB4AB73-E28E-4506-8F1C-3ED590CC07F4}"/>
    <cellStyle name="Total 3 6 2 2 5" xfId="3495" xr:uid="{824D570C-8F60-4BDA-A6BA-DC1E3CCA81B7}"/>
    <cellStyle name="Total 3 6 2 3" xfId="2435" xr:uid="{A31783DB-E22A-482A-B518-66FE17769A63}"/>
    <cellStyle name="Total 3 6 2 3 2" xfId="2866" xr:uid="{D7B25BEE-17B5-4764-BB0B-269A66890BFD}"/>
    <cellStyle name="Total 3 6 2 3 3" xfId="3287" xr:uid="{942CC703-F9ED-4931-8635-D6008B8601B6}"/>
    <cellStyle name="Total 3 6 2 3 4" xfId="3640" xr:uid="{D4DB428D-596A-40C6-A6C2-800F34510C7B}"/>
    <cellStyle name="Total 3 6 2 4" xfId="2653" xr:uid="{C80A2ADE-73F0-431E-8885-8C8884E296CE}"/>
    <cellStyle name="Total 3 6 2 5" xfId="3074" xr:uid="{9906EB4C-1F4E-4223-8C7D-A41D32FE1347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3" xfId="3293" xr:uid="{AE5F723F-0A1E-4F70-BB5C-E67509D43009}"/>
    <cellStyle name="Total 3 6 3 2 4" xfId="3646" xr:uid="{BE6CE639-5DF5-43D0-8B63-A26392C44E23}"/>
    <cellStyle name="Total 3 6 3 3" xfId="2659" xr:uid="{87E0BE64-F85A-4844-BA61-9F0EAE03EA15}"/>
    <cellStyle name="Total 3 6 3 4" xfId="3080" xr:uid="{56DE5E6A-21AB-4F73-A2C9-7356FB1ED030}"/>
    <cellStyle name="Total 3 6 3 5" xfId="3434" xr:uid="{FDA30100-996D-4756-B78C-54E720233F2B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3" xfId="3385" xr:uid="{FB8BEA6A-C89F-400C-A278-38761A4159B3}"/>
    <cellStyle name="Total 3 6 4 2 4" xfId="3738" xr:uid="{9071ADBA-BA44-4E64-B3C1-AF8812E87F4D}"/>
    <cellStyle name="Total 3 6 4 3" xfId="2751" xr:uid="{01AC4326-2CB8-44C1-9A12-3A72A3C39640}"/>
    <cellStyle name="Total 3 6 4 4" xfId="3172" xr:uid="{6207FD30-F9E8-47EB-8355-B1E3F6B7632C}"/>
    <cellStyle name="Total 3 6 4 5" xfId="3525" xr:uid="{32D6B121-01FD-427B-907E-13355E55247D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3" xfId="3428" xr:uid="{BF299537-D32A-4D91-9E75-110B4C21E4F1}"/>
    <cellStyle name="Total 3 6 5 2 4" xfId="3781" xr:uid="{BD4891F7-DF5B-4E09-815A-AE883711E4BD}"/>
    <cellStyle name="Total 3 6 5 3" xfId="2794" xr:uid="{F6667C84-3ECB-4B2B-B04E-F48EF97F54CA}"/>
    <cellStyle name="Total 3 6 5 4" xfId="3215" xr:uid="{E6264289-FED5-42DA-AA76-50048752C267}"/>
    <cellStyle name="Total 3 6 5 5" xfId="3568" xr:uid="{E0942A6C-55CF-465E-B782-8452A371ACC0}"/>
    <cellStyle name="Total 3 6 6" xfId="2400" xr:uid="{438AF9AC-82F9-4123-8CE3-677AA4B2C3ED}"/>
    <cellStyle name="Total 3 6 6 2" xfId="2831" xr:uid="{BAFAE0D8-1C9C-4F4C-BBBB-38FC391FCA6A}"/>
    <cellStyle name="Total 3 6 6 3" xfId="3252" xr:uid="{87FBA64C-03DF-4E66-B60F-CD49809230E7}"/>
    <cellStyle name="Total 3 6 6 4" xfId="3605" xr:uid="{F920D101-76A3-4C21-BF8C-09255617A75C}"/>
    <cellStyle name="Total 3 6 7" xfId="2618" xr:uid="{41C1276E-755D-42F6-96F6-5D5C403E222D}"/>
    <cellStyle name="Total 3 6 8" xfId="3039" xr:uid="{615A6467-3CCE-4E0C-97D0-520FC53E84CC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3" xfId="3325" xr:uid="{55E783ED-EDFF-4023-9AD9-D456B67B4161}"/>
    <cellStyle name="Total 3 7 2 2 4" xfId="3678" xr:uid="{113B9B67-2FE8-419B-B7FD-0F0E452343F4}"/>
    <cellStyle name="Total 3 7 2 3" xfId="2691" xr:uid="{FF945823-0F53-4AE4-9F66-FCFAD232FBFB}"/>
    <cellStyle name="Total 3 7 2 4" xfId="3112" xr:uid="{6E30FBF2-078A-40DE-83EC-AB73F042B18F}"/>
    <cellStyle name="Total 3 7 2 5" xfId="3465" xr:uid="{AB627C86-274B-4DEE-9E23-7C393E3769E5}"/>
    <cellStyle name="Total 3 7 3" xfId="2405" xr:uid="{E5361853-AC10-4000-B251-2F9CD818DDD8}"/>
    <cellStyle name="Total 3 7 3 2" xfId="2836" xr:uid="{FA5BCE00-D9CF-4035-B1F3-EF14893A17E0}"/>
    <cellStyle name="Total 3 7 3 3" xfId="3257" xr:uid="{5D637AE7-98E4-478E-A337-97229CD50D40}"/>
    <cellStyle name="Total 3 7 3 4" xfId="3610" xr:uid="{4A397085-3CA9-453F-8EC3-F2B5C960D455}"/>
    <cellStyle name="Total 3 7 4" xfId="2623" xr:uid="{4AEBD29C-FFF2-4C3B-A43E-5D78A07DFA70}"/>
    <cellStyle name="Total 3 7 5" xfId="3044" xr:uid="{C0903132-6CB0-4F7F-A979-5EC03ECCD4C5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3" xfId="3386" xr:uid="{9AA3DFCE-F803-4575-A3F9-D9AAFD2CE074}"/>
    <cellStyle name="Total 3 8 2 4" xfId="3739" xr:uid="{0C1E0D4F-4A8A-4F71-848B-FE4A701A1E06}"/>
    <cellStyle name="Total 3 8 3" xfId="2752" xr:uid="{3659637C-D019-457C-BF55-EFEFFBDD72FA}"/>
    <cellStyle name="Total 3 8 4" xfId="3173" xr:uid="{A1E4C359-58F1-4E9E-9E2B-6D7DC5808D87}"/>
    <cellStyle name="Total 3 8 5" xfId="3526" xr:uid="{8C3A8A57-80BD-4EE7-873D-0BA070532DBA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3" xfId="3398" xr:uid="{89916CB5-0886-4863-BAEC-EB28D6DAC6F4}"/>
    <cellStyle name="Total 3 9 2 4" xfId="3751" xr:uid="{15768837-E579-4311-8DEE-D1B8E4327AD8}"/>
    <cellStyle name="Total 3 9 3" xfId="2764" xr:uid="{926183B7-BE90-47DF-818D-C2219D5DE999}"/>
    <cellStyle name="Total 3 9 4" xfId="3185" xr:uid="{C455F816-B6B5-4149-AD52-4D92FB984DDC}"/>
    <cellStyle name="Total 3 9 5" xfId="3538" xr:uid="{ECCF7146-5979-4605-9B87-43DCA51AE6AF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28575</xdr:rowOff>
    </xdr:from>
    <xdr:to>
      <xdr:col>6</xdr:col>
      <xdr:colOff>1419225</xdr:colOff>
      <xdr:row>24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160A1A-7339-B672-3B68-5F73706299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172075"/>
          <a:ext cx="6029325" cy="3171825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1428750</xdr:colOff>
      <xdr:row>16</xdr:row>
      <xdr:rowOff>19050</xdr:rowOff>
    </xdr:from>
    <xdr:to>
      <xdr:col>13</xdr:col>
      <xdr:colOff>2486025</xdr:colOff>
      <xdr:row>24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923EB9A-6F0B-A3E1-FBDF-08A6481140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62700" y="5162550"/>
          <a:ext cx="5953125" cy="3181350"/>
        </a:xfrm>
        <a:prstGeom prst="rect">
          <a:avLst/>
        </a:prstGeom>
      </xdr:spPr>
    </xdr:pic>
    <xdr:clientData/>
  </xdr:twoCellAnchor>
  <xdr:twoCellAnchor editAs="oneCell">
    <xdr:from>
      <xdr:col>10</xdr:col>
      <xdr:colOff>28575</xdr:colOff>
      <xdr:row>7</xdr:row>
      <xdr:rowOff>0</xdr:rowOff>
    </xdr:from>
    <xdr:to>
      <xdr:col>14</xdr:col>
      <xdr:colOff>0</xdr:colOff>
      <xdr:row>15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3DFF415-BB17-C420-5C22-72C7621942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20150" y="2314575"/>
          <a:ext cx="3505200" cy="251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8659</xdr:colOff>
      <xdr:row>29</xdr:row>
      <xdr:rowOff>8659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F6CD697-3923-C74B-BBF5-3817BA7606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66409" cy="2502477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8660</xdr:colOff>
      <xdr:row>29</xdr:row>
      <xdr:rowOff>17318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D4BF25A-B31D-5F01-D7FB-99FEEA3F0C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4" y="5706341"/>
          <a:ext cx="5134841" cy="251113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55</xdr:row>
      <xdr:rowOff>8548</xdr:rowOff>
    </xdr:from>
    <xdr:to>
      <xdr:col>13</xdr:col>
      <xdr:colOff>1514888</xdr:colOff>
      <xdr:row>55</xdr:row>
      <xdr:rowOff>331073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43</xdr:row>
      <xdr:rowOff>14656</xdr:rowOff>
    </xdr:from>
    <xdr:to>
      <xdr:col>13</xdr:col>
      <xdr:colOff>1524048</xdr:colOff>
      <xdr:row>43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638174</xdr:colOff>
      <xdr:row>0</xdr:row>
      <xdr:rowOff>0</xdr:rowOff>
    </xdr:from>
    <xdr:to>
      <xdr:col>8</xdr:col>
      <xdr:colOff>1543049</xdr:colOff>
      <xdr:row>3</xdr:row>
      <xdr:rowOff>181408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24674" y="0"/>
          <a:ext cx="904875" cy="96245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1066800</xdr:colOff>
      <xdr:row>0</xdr:row>
      <xdr:rowOff>0</xdr:rowOff>
    </xdr:from>
    <xdr:to>
      <xdr:col>6</xdr:col>
      <xdr:colOff>28575</xdr:colOff>
      <xdr:row>5</xdr:row>
      <xdr:rowOff>171450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7C1486FC-2EE3-454E-A110-12542B00B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0"/>
          <a:ext cx="142875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771525</xdr:colOff>
      <xdr:row>0</xdr:row>
      <xdr:rowOff>0</xdr:rowOff>
    </xdr:from>
    <xdr:to>
      <xdr:col>6</xdr:col>
      <xdr:colOff>19050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8A3C35AD-5721-40E5-A33B-7BB6DDAA5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72100" y="0"/>
          <a:ext cx="17145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tabSelected="1" zoomScaleNormal="100" workbookViewId="0">
      <selection activeCell="S12" sqref="S12"/>
    </sheetView>
  </sheetViews>
  <sheetFormatPr defaultColWidth="9" defaultRowHeight="21"/>
  <cols>
    <col min="1" max="1" width="4.85546875" style="44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204" t="s">
        <v>0</v>
      </c>
      <c r="C1" s="205"/>
      <c r="D1" s="206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6" ht="24.95" customHeight="1">
      <c r="B2" s="207" t="s">
        <v>303</v>
      </c>
      <c r="C2" s="208"/>
      <c r="D2" s="209"/>
      <c r="E2" s="210"/>
      <c r="F2" s="211"/>
      <c r="G2" s="211"/>
      <c r="H2" s="211"/>
      <c r="I2" s="211"/>
      <c r="J2" s="211"/>
      <c r="K2" s="212"/>
      <c r="L2" s="45"/>
      <c r="M2" s="45"/>
      <c r="N2" s="45"/>
    </row>
    <row r="3" spans="2:16" ht="24.95" customHeight="1">
      <c r="B3" s="45"/>
      <c r="C3" s="45"/>
      <c r="D3" s="46"/>
      <c r="E3" s="46"/>
      <c r="F3" s="45"/>
      <c r="G3" s="46"/>
      <c r="H3" s="46"/>
      <c r="I3" s="46"/>
      <c r="J3" s="46"/>
      <c r="K3" s="45"/>
      <c r="L3" s="46"/>
      <c r="M3" s="46"/>
      <c r="N3" s="46"/>
    </row>
    <row r="4" spans="2:16" ht="33.75" customHeight="1">
      <c r="B4" s="213" t="s">
        <v>304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5"/>
    </row>
    <row r="5" spans="2:16" ht="24.95" customHeight="1">
      <c r="B5" s="47"/>
      <c r="C5" s="47"/>
      <c r="D5" s="48"/>
      <c r="E5" s="48"/>
      <c r="F5" s="47"/>
      <c r="G5" s="48"/>
      <c r="H5" s="48"/>
      <c r="I5" s="48"/>
      <c r="J5" s="48"/>
      <c r="K5" s="47"/>
      <c r="L5" s="48"/>
      <c r="M5" s="48"/>
      <c r="N5" s="48"/>
    </row>
    <row r="6" spans="2:16" ht="24.95" customHeight="1">
      <c r="B6" s="216" t="s">
        <v>79</v>
      </c>
      <c r="C6" s="217"/>
      <c r="D6" s="218">
        <f>'Bullient '!M43+'Bullient '!M55+'Bullient '!M76+OTC!H9</f>
        <v>573689279</v>
      </c>
      <c r="E6" s="219"/>
      <c r="F6" s="49"/>
      <c r="G6" s="216" t="s">
        <v>80</v>
      </c>
      <c r="H6" s="217"/>
      <c r="I6" s="218">
        <f>'Bullient '!N43+'Bullient '!N55+'Bullient '!N76+OTC!I9</f>
        <v>853412296.16999996</v>
      </c>
      <c r="J6" s="219"/>
      <c r="K6" s="50"/>
      <c r="L6" s="216" t="s">
        <v>8</v>
      </c>
      <c r="M6" s="217"/>
      <c r="N6" s="51">
        <f>'Bullient '!L43+'Bullient '!L55+'Bullient '!L76+OTC!G9</f>
        <v>883</v>
      </c>
    </row>
    <row r="7" spans="2:16" ht="24.95" customHeight="1">
      <c r="B7" s="45"/>
      <c r="C7" s="45"/>
      <c r="D7" s="47"/>
      <c r="E7" s="52"/>
      <c r="F7" s="47"/>
      <c r="G7" s="47"/>
      <c r="H7" s="47"/>
      <c r="I7" s="47"/>
      <c r="J7" s="53"/>
      <c r="K7" s="198"/>
      <c r="L7" s="199"/>
      <c r="M7" s="200"/>
      <c r="N7" s="54"/>
    </row>
    <row r="8" spans="2:16" ht="24.95" customHeight="1">
      <c r="B8" s="201" t="s">
        <v>1</v>
      </c>
      <c r="C8" s="202"/>
      <c r="D8" s="203"/>
      <c r="E8" s="55">
        <v>948.54</v>
      </c>
      <c r="F8" s="56"/>
      <c r="G8" s="201" t="s">
        <v>5</v>
      </c>
      <c r="H8" s="202"/>
      <c r="I8" s="203"/>
      <c r="J8" s="55">
        <v>1121.44</v>
      </c>
      <c r="K8" s="197"/>
      <c r="L8" s="192"/>
      <c r="M8" s="193"/>
      <c r="N8" s="44"/>
    </row>
    <row r="9" spans="2:16" ht="24.95" customHeight="1">
      <c r="B9" s="201" t="s">
        <v>2</v>
      </c>
      <c r="C9" s="202"/>
      <c r="D9" s="203"/>
      <c r="E9" s="55">
        <v>956.24</v>
      </c>
      <c r="F9" s="57"/>
      <c r="G9" s="201" t="s">
        <v>6</v>
      </c>
      <c r="H9" s="202"/>
      <c r="I9" s="203"/>
      <c r="J9" s="55">
        <v>1125.8399999999999</v>
      </c>
      <c r="K9" s="197"/>
      <c r="L9" s="192"/>
      <c r="M9" s="193"/>
      <c r="N9" s="44"/>
      <c r="P9" s="58"/>
    </row>
    <row r="10" spans="2:16" ht="24.95" customHeight="1">
      <c r="B10" s="194" t="s">
        <v>3</v>
      </c>
      <c r="C10" s="195"/>
      <c r="D10" s="196"/>
      <c r="E10" s="127">
        <f>((E8/E9)-1)*100</f>
        <v>-0.80523717895089053</v>
      </c>
      <c r="F10" s="57"/>
      <c r="G10" s="194" t="s">
        <v>3</v>
      </c>
      <c r="H10" s="195"/>
      <c r="I10" s="196"/>
      <c r="J10" s="127">
        <f>((J8/J9)-1)*100</f>
        <v>-0.39081929936757298</v>
      </c>
      <c r="K10" s="197"/>
      <c r="L10" s="192"/>
      <c r="M10" s="193"/>
      <c r="N10" s="44"/>
    </row>
    <row r="11" spans="2:16" ht="24.95" customHeight="1">
      <c r="B11" s="194" t="s">
        <v>4</v>
      </c>
      <c r="C11" s="195"/>
      <c r="D11" s="196"/>
      <c r="E11" s="127">
        <f>E8-E9</f>
        <v>-7.7000000000000455</v>
      </c>
      <c r="F11" s="47"/>
      <c r="G11" s="194" t="s">
        <v>4</v>
      </c>
      <c r="H11" s="195"/>
      <c r="I11" s="196"/>
      <c r="J11" s="127">
        <f>J8-J9</f>
        <v>-4.3999999999998636</v>
      </c>
      <c r="K11" s="197"/>
      <c r="L11" s="192"/>
      <c r="M11" s="193"/>
      <c r="N11" s="44"/>
      <c r="O11" s="58"/>
    </row>
    <row r="12" spans="2:16" ht="24.95" customHeight="1">
      <c r="B12" s="59"/>
      <c r="C12" s="60"/>
      <c r="D12" s="59"/>
      <c r="E12" s="188"/>
      <c r="F12" s="189"/>
      <c r="G12" s="190"/>
      <c r="H12" s="61"/>
      <c r="I12" s="61"/>
      <c r="J12" s="62"/>
      <c r="K12" s="191"/>
      <c r="L12" s="192"/>
      <c r="M12" s="193"/>
      <c r="N12" s="44"/>
      <c r="O12" s="58"/>
    </row>
    <row r="13" spans="2:16" ht="24.95" customHeight="1">
      <c r="B13" s="63" t="s">
        <v>9</v>
      </c>
      <c r="C13" s="64">
        <v>104</v>
      </c>
      <c r="D13" s="66" t="s">
        <v>81</v>
      </c>
      <c r="E13" s="64">
        <v>11</v>
      </c>
      <c r="F13" s="47"/>
      <c r="G13" s="65" t="s">
        <v>86</v>
      </c>
      <c r="H13" s="64">
        <v>45</v>
      </c>
      <c r="I13" s="66" t="s">
        <v>81</v>
      </c>
      <c r="J13" s="64">
        <v>9</v>
      </c>
      <c r="K13" s="197"/>
      <c r="L13" s="192"/>
      <c r="M13" s="193"/>
      <c r="N13" s="44"/>
      <c r="O13" s="58"/>
      <c r="P13" s="58"/>
    </row>
    <row r="14" spans="2:16" ht="24.95" customHeight="1">
      <c r="B14" s="63" t="s">
        <v>85</v>
      </c>
      <c r="C14" s="64">
        <v>39</v>
      </c>
      <c r="D14" s="66" t="s">
        <v>81</v>
      </c>
      <c r="E14" s="64">
        <v>1</v>
      </c>
      <c r="F14" s="56"/>
      <c r="G14" s="222" t="s">
        <v>83</v>
      </c>
      <c r="H14" s="223"/>
      <c r="I14" s="224"/>
      <c r="J14" s="64">
        <v>7</v>
      </c>
      <c r="K14" s="197"/>
      <c r="L14" s="192"/>
      <c r="M14" s="193"/>
      <c r="N14" s="44"/>
      <c r="O14" s="58"/>
      <c r="P14" s="58"/>
    </row>
    <row r="15" spans="2:16" ht="24.95" customHeight="1">
      <c r="B15" s="194" t="s">
        <v>102</v>
      </c>
      <c r="C15" s="195" t="s">
        <v>10</v>
      </c>
      <c r="D15" s="196" t="s">
        <v>10</v>
      </c>
      <c r="E15" s="64">
        <v>10</v>
      </c>
      <c r="F15" s="47"/>
      <c r="G15" s="225" t="s">
        <v>84</v>
      </c>
      <c r="H15" s="226"/>
      <c r="I15" s="227"/>
      <c r="J15" s="64">
        <v>17</v>
      </c>
      <c r="K15" s="197"/>
      <c r="L15" s="192"/>
      <c r="M15" s="193"/>
      <c r="N15" s="52"/>
      <c r="O15" s="58"/>
      <c r="P15" s="58"/>
    </row>
    <row r="16" spans="2:16" ht="24.95" customHeight="1">
      <c r="B16" s="194" t="s">
        <v>82</v>
      </c>
      <c r="C16" s="195" t="s">
        <v>11</v>
      </c>
      <c r="D16" s="196" t="s">
        <v>11</v>
      </c>
      <c r="E16" s="67">
        <v>10</v>
      </c>
      <c r="F16" s="44"/>
      <c r="G16" s="44"/>
      <c r="H16" s="44"/>
      <c r="I16" s="44"/>
      <c r="J16" s="52"/>
      <c r="K16" s="52"/>
      <c r="L16" s="52"/>
      <c r="M16" s="52"/>
      <c r="N16" s="52"/>
      <c r="O16" s="58"/>
      <c r="P16" s="58"/>
    </row>
    <row r="17" spans="1:15" ht="24.95" customHeight="1">
      <c r="B17" s="44"/>
      <c r="C17" s="44"/>
      <c r="D17" s="44"/>
      <c r="E17" s="44"/>
      <c r="F17" s="44"/>
      <c r="G17" s="44"/>
      <c r="H17" s="52"/>
      <c r="I17" s="52"/>
      <c r="J17" s="52"/>
      <c r="K17" s="52"/>
      <c r="L17" s="52"/>
      <c r="M17" s="52"/>
      <c r="N17" s="52"/>
      <c r="O17" s="58"/>
    </row>
    <row r="18" spans="1:15" ht="24.95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58"/>
    </row>
    <row r="19" spans="1:15" ht="24.9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58"/>
    </row>
    <row r="20" spans="1:15" ht="24.9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</row>
    <row r="21" spans="1:15" ht="24.9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</row>
    <row r="22" spans="1:15" ht="42.7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5" ht="42.75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1:15" ht="42.75" customHeight="1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5" ht="28.5" customHeight="1">
      <c r="A25" s="220" t="s">
        <v>12</v>
      </c>
      <c r="B25" s="221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</row>
  </sheetData>
  <mergeCells count="32">
    <mergeCell ref="A25:N25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.2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zoomScale="110" zoomScaleNormal="110" workbookViewId="0">
      <selection activeCell="I21" sqref="I21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40" customWidth="1"/>
    <col min="4" max="4" width="10.85546875" style="40" customWidth="1"/>
    <col min="5" max="5" width="13" style="40" customWidth="1"/>
    <col min="6" max="6" width="19.140625" style="40" customWidth="1"/>
    <col min="7" max="7" width="4" style="40" customWidth="1"/>
    <col min="8" max="8" width="8" style="40" customWidth="1"/>
    <col min="9" max="9" width="9.42578125" style="40" customWidth="1"/>
    <col min="10" max="10" width="10.42578125" style="40" customWidth="1"/>
    <col min="11" max="11" width="14.28515625" style="41" customWidth="1"/>
    <col min="12" max="12" width="10.42578125" style="42" customWidth="1"/>
    <col min="13" max="13" width="10" style="43" customWidth="1"/>
    <col min="14" max="14" width="22.28515625" style="43" customWidth="1"/>
  </cols>
  <sheetData>
    <row r="1" spans="1:14" ht="24.75" customHeight="1">
      <c r="A1" s="73"/>
      <c r="B1" s="73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3"/>
      <c r="B2" s="73"/>
      <c r="C2" s="235" t="s">
        <v>77</v>
      </c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</row>
    <row r="3" spans="1:14" ht="24.75" customHeight="1">
      <c r="A3" s="73"/>
      <c r="B3" s="73"/>
      <c r="C3" s="236" t="s">
        <v>305</v>
      </c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</row>
    <row r="4" spans="1:14" ht="21">
      <c r="A4" s="73"/>
      <c r="B4" s="73"/>
      <c r="C4" s="237" t="s">
        <v>13</v>
      </c>
      <c r="D4" s="237"/>
      <c r="E4" s="237"/>
      <c r="F4" s="237"/>
      <c r="G4" s="24"/>
      <c r="H4" s="24"/>
      <c r="I4" s="237" t="s">
        <v>14</v>
      </c>
      <c r="J4" s="237"/>
      <c r="K4" s="237"/>
      <c r="L4" s="237"/>
      <c r="M4" s="237"/>
      <c r="N4" s="237"/>
    </row>
    <row r="5" spans="1:14" ht="31.5">
      <c r="A5" s="73"/>
      <c r="B5" s="73"/>
      <c r="C5" s="25" t="s">
        <v>15</v>
      </c>
      <c r="D5" s="26" t="s">
        <v>16</v>
      </c>
      <c r="E5" s="26" t="s">
        <v>17</v>
      </c>
      <c r="F5" s="27" t="s">
        <v>18</v>
      </c>
      <c r="G5" s="28"/>
      <c r="H5" s="29"/>
      <c r="I5" s="231" t="s">
        <v>15</v>
      </c>
      <c r="J5" s="232"/>
      <c r="K5" s="233"/>
      <c r="L5" s="30" t="s">
        <v>16</v>
      </c>
      <c r="M5" s="30" t="s">
        <v>17</v>
      </c>
      <c r="N5" s="27" t="s">
        <v>18</v>
      </c>
    </row>
    <row r="6" spans="1:14" s="32" customFormat="1" ht="17.100000000000001" customHeight="1">
      <c r="A6" s="73"/>
      <c r="B6" s="73"/>
      <c r="C6" s="72" t="s">
        <v>262</v>
      </c>
      <c r="D6" s="76">
        <v>0.09</v>
      </c>
      <c r="E6" s="109">
        <v>12.5</v>
      </c>
      <c r="F6" s="77">
        <v>1585818</v>
      </c>
      <c r="G6" s="31"/>
      <c r="H6" s="31"/>
      <c r="I6" s="228" t="s">
        <v>167</v>
      </c>
      <c r="J6" s="229" t="s">
        <v>167</v>
      </c>
      <c r="K6" s="230" t="s">
        <v>167</v>
      </c>
      <c r="L6" s="76">
        <v>9.4</v>
      </c>
      <c r="M6" s="110">
        <v>-14.93</v>
      </c>
      <c r="N6" s="77">
        <v>5651</v>
      </c>
    </row>
    <row r="7" spans="1:14" s="32" customFormat="1" ht="17.100000000000001" customHeight="1">
      <c r="A7" s="73"/>
      <c r="B7" s="73"/>
      <c r="C7" s="72" t="s">
        <v>35</v>
      </c>
      <c r="D7" s="76">
        <v>3.6</v>
      </c>
      <c r="E7" s="109">
        <v>4.05</v>
      </c>
      <c r="F7" s="77">
        <v>39614611</v>
      </c>
      <c r="G7" s="73"/>
      <c r="H7" s="31"/>
      <c r="I7" s="228" t="s">
        <v>266</v>
      </c>
      <c r="J7" s="229" t="s">
        <v>266</v>
      </c>
      <c r="K7" s="230" t="s">
        <v>266</v>
      </c>
      <c r="L7" s="76">
        <v>2.16</v>
      </c>
      <c r="M7" s="110">
        <v>-4.8499999999999996</v>
      </c>
      <c r="N7" s="77">
        <v>260000</v>
      </c>
    </row>
    <row r="8" spans="1:14" s="32" customFormat="1" ht="17.100000000000001" customHeight="1">
      <c r="A8" s="73"/>
      <c r="B8" s="73"/>
      <c r="C8" s="72" t="s">
        <v>235</v>
      </c>
      <c r="D8" s="76">
        <v>35</v>
      </c>
      <c r="E8" s="109">
        <v>2.94</v>
      </c>
      <c r="F8" s="77">
        <v>378044</v>
      </c>
      <c r="G8" s="73"/>
      <c r="H8" s="31"/>
      <c r="I8" s="228" t="s">
        <v>157</v>
      </c>
      <c r="J8" s="229" t="s">
        <v>157</v>
      </c>
      <c r="K8" s="230" t="s">
        <v>157</v>
      </c>
      <c r="L8" s="76">
        <v>1.07</v>
      </c>
      <c r="M8" s="110">
        <v>-4.46</v>
      </c>
      <c r="N8" s="77">
        <v>616195</v>
      </c>
    </row>
    <row r="9" spans="1:14" s="32" customFormat="1" ht="17.100000000000001" customHeight="1">
      <c r="A9" s="73"/>
      <c r="B9" s="73"/>
      <c r="C9" s="72" t="s">
        <v>179</v>
      </c>
      <c r="D9" s="76">
        <v>39</v>
      </c>
      <c r="E9" s="109">
        <v>1.33</v>
      </c>
      <c r="F9" s="77">
        <v>68573</v>
      </c>
      <c r="G9" s="73"/>
      <c r="H9" s="31"/>
      <c r="I9" s="228" t="s">
        <v>260</v>
      </c>
      <c r="J9" s="229" t="s">
        <v>260</v>
      </c>
      <c r="K9" s="230" t="s">
        <v>260</v>
      </c>
      <c r="L9" s="76">
        <v>0.24</v>
      </c>
      <c r="M9" s="110">
        <v>-4</v>
      </c>
      <c r="N9" s="77">
        <v>50401375</v>
      </c>
    </row>
    <row r="10" spans="1:14" s="32" customFormat="1" ht="17.100000000000001" customHeight="1">
      <c r="A10" s="73"/>
      <c r="B10" s="73"/>
      <c r="C10" s="72" t="s">
        <v>115</v>
      </c>
      <c r="D10" s="76">
        <v>4.68</v>
      </c>
      <c r="E10" s="109">
        <v>0.65</v>
      </c>
      <c r="F10" s="77">
        <v>277887</v>
      </c>
      <c r="G10" s="73"/>
      <c r="H10" s="33"/>
      <c r="I10" s="228" t="s">
        <v>258</v>
      </c>
      <c r="J10" s="229" t="s">
        <v>258</v>
      </c>
      <c r="K10" s="230" t="s">
        <v>258</v>
      </c>
      <c r="L10" s="76">
        <v>0.24</v>
      </c>
      <c r="M10" s="110">
        <v>-4</v>
      </c>
      <c r="N10" s="77">
        <v>30000000</v>
      </c>
    </row>
    <row r="11" spans="1:14" s="32" customFormat="1" ht="29.25" customHeight="1">
      <c r="A11" s="73"/>
      <c r="B11" s="73"/>
      <c r="C11" s="235"/>
      <c r="D11" s="235"/>
      <c r="E11" s="235"/>
      <c r="F11" s="235"/>
      <c r="G11" s="235"/>
      <c r="H11" s="235"/>
      <c r="I11" s="235"/>
      <c r="J11" s="235"/>
      <c r="K11" s="235"/>
      <c r="L11" s="235"/>
      <c r="M11" s="235"/>
      <c r="N11" s="235"/>
    </row>
    <row r="12" spans="1:14" s="32" customFormat="1" ht="22.5" customHeight="1">
      <c r="A12" s="73"/>
      <c r="B12" s="73"/>
      <c r="C12" s="235" t="s">
        <v>78</v>
      </c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5"/>
    </row>
    <row r="13" spans="1:14" s="32" customFormat="1" ht="22.5" customHeight="1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29.25" customHeight="1">
      <c r="A14" s="73"/>
      <c r="B14" s="73"/>
      <c r="C14" s="234" t="s">
        <v>18</v>
      </c>
      <c r="D14" s="234"/>
      <c r="E14" s="234"/>
      <c r="F14" s="234"/>
      <c r="G14" s="34"/>
      <c r="H14" s="35"/>
      <c r="I14" s="234" t="s">
        <v>7</v>
      </c>
      <c r="J14" s="234"/>
      <c r="K14" s="234"/>
      <c r="L14" s="234"/>
      <c r="M14" s="234"/>
      <c r="N14" s="234"/>
    </row>
    <row r="15" spans="1:14" ht="31.5">
      <c r="A15" s="73"/>
      <c r="B15" s="73"/>
      <c r="C15" s="25" t="s">
        <v>15</v>
      </c>
      <c r="D15" s="26" t="s">
        <v>16</v>
      </c>
      <c r="E15" s="26" t="s">
        <v>17</v>
      </c>
      <c r="F15" s="36" t="s">
        <v>18</v>
      </c>
      <c r="G15" s="37"/>
      <c r="H15" s="35"/>
      <c r="I15" s="231" t="s">
        <v>15</v>
      </c>
      <c r="J15" s="232" t="s">
        <v>19</v>
      </c>
      <c r="K15" s="233" t="s">
        <v>17</v>
      </c>
      <c r="L15" s="30" t="s">
        <v>16</v>
      </c>
      <c r="M15" s="30" t="s">
        <v>17</v>
      </c>
      <c r="N15" s="27" t="s">
        <v>7</v>
      </c>
    </row>
    <row r="16" spans="1:14" ht="17.100000000000001" customHeight="1">
      <c r="A16" s="73"/>
      <c r="B16" s="73"/>
      <c r="C16" s="72" t="s">
        <v>298</v>
      </c>
      <c r="D16" s="76">
        <v>0.3</v>
      </c>
      <c r="E16" s="75">
        <v>0</v>
      </c>
      <c r="F16" s="77">
        <v>147000000</v>
      </c>
      <c r="G16" s="31"/>
      <c r="H16" s="38"/>
      <c r="I16" s="238" t="s">
        <v>35</v>
      </c>
      <c r="J16" s="229" t="s">
        <v>35</v>
      </c>
      <c r="K16" s="230" t="s">
        <v>35</v>
      </c>
      <c r="L16" s="76">
        <v>3.6</v>
      </c>
      <c r="M16" s="75">
        <v>4.05</v>
      </c>
      <c r="N16" s="77">
        <v>141143738.62</v>
      </c>
    </row>
    <row r="17" spans="1:14" ht="17.100000000000001" customHeight="1">
      <c r="A17" s="73"/>
      <c r="B17" s="73"/>
      <c r="C17" s="72" t="s">
        <v>107</v>
      </c>
      <c r="D17" s="76">
        <v>2.0699999999999998</v>
      </c>
      <c r="E17" s="75">
        <v>-0.48</v>
      </c>
      <c r="F17" s="77">
        <v>59552643</v>
      </c>
      <c r="G17" s="31"/>
      <c r="H17" s="38"/>
      <c r="I17" s="238" t="s">
        <v>208</v>
      </c>
      <c r="J17" s="229" t="s">
        <v>208</v>
      </c>
      <c r="K17" s="230" t="s">
        <v>208</v>
      </c>
      <c r="L17" s="76">
        <v>4.63</v>
      </c>
      <c r="M17" s="75">
        <v>-0.64</v>
      </c>
      <c r="N17" s="77">
        <v>130543258.72</v>
      </c>
    </row>
    <row r="18" spans="1:14" ht="17.100000000000001" customHeight="1">
      <c r="A18" s="73"/>
      <c r="B18" s="73"/>
      <c r="C18" s="72" t="s">
        <v>260</v>
      </c>
      <c r="D18" s="76">
        <v>0.24</v>
      </c>
      <c r="E18" s="75">
        <v>-4</v>
      </c>
      <c r="F18" s="77">
        <v>50401375</v>
      </c>
      <c r="G18" s="31"/>
      <c r="H18" s="38"/>
      <c r="I18" s="238" t="s">
        <v>107</v>
      </c>
      <c r="J18" s="229" t="s">
        <v>107</v>
      </c>
      <c r="K18" s="230" t="s">
        <v>107</v>
      </c>
      <c r="L18" s="76">
        <v>2.0699999999999998</v>
      </c>
      <c r="M18" s="75">
        <v>-0.48</v>
      </c>
      <c r="N18" s="77">
        <v>123399442.14</v>
      </c>
    </row>
    <row r="19" spans="1:14" ht="17.100000000000001" customHeight="1">
      <c r="A19" s="73"/>
      <c r="B19" s="73"/>
      <c r="C19" s="72" t="s">
        <v>35</v>
      </c>
      <c r="D19" s="76">
        <v>3.6</v>
      </c>
      <c r="E19" s="75">
        <v>4.05</v>
      </c>
      <c r="F19" s="77">
        <v>39614611</v>
      </c>
      <c r="G19" s="31"/>
      <c r="H19" s="38"/>
      <c r="I19" s="238" t="s">
        <v>173</v>
      </c>
      <c r="J19" s="229" t="s">
        <v>173</v>
      </c>
      <c r="K19" s="230" t="s">
        <v>173</v>
      </c>
      <c r="L19" s="76">
        <v>3.52</v>
      </c>
      <c r="M19" s="75">
        <v>-1.1200000000000001</v>
      </c>
      <c r="N19" s="77">
        <v>115253812.22</v>
      </c>
    </row>
    <row r="20" spans="1:14" ht="16.5" customHeight="1">
      <c r="A20" s="73"/>
      <c r="B20" s="73"/>
      <c r="C20" s="72" t="s">
        <v>114</v>
      </c>
      <c r="D20" s="76">
        <v>0.16</v>
      </c>
      <c r="E20" s="75">
        <v>0</v>
      </c>
      <c r="F20" s="77">
        <v>39000000</v>
      </c>
      <c r="G20" s="39"/>
      <c r="H20" s="39"/>
      <c r="I20" s="238" t="s">
        <v>186</v>
      </c>
      <c r="J20" s="229" t="s">
        <v>186</v>
      </c>
      <c r="K20" s="230" t="s">
        <v>186</v>
      </c>
      <c r="L20" s="76">
        <v>12</v>
      </c>
      <c r="M20" s="75">
        <v>-0.33</v>
      </c>
      <c r="N20" s="77">
        <v>101165386.11</v>
      </c>
    </row>
    <row r="21" spans="1:14" s="73" customFormat="1" ht="24.75" customHeight="1"/>
    <row r="22" spans="1:14" ht="24.75" customHeight="1">
      <c r="A22" s="73"/>
      <c r="B22" s="73"/>
      <c r="G22" s="73"/>
      <c r="H22" s="73"/>
      <c r="K22" s="40"/>
      <c r="L22" s="40"/>
      <c r="M22" s="40"/>
      <c r="N22" s="40"/>
    </row>
    <row r="23" spans="1:14" ht="24.75" customHeight="1">
      <c r="A23" s="73"/>
      <c r="B23" s="73"/>
      <c r="G23" s="73"/>
      <c r="H23" s="73"/>
      <c r="K23" s="40"/>
      <c r="L23" s="40"/>
      <c r="M23" s="40"/>
      <c r="N23" s="40"/>
    </row>
    <row r="24" spans="1:14" ht="24.75" customHeight="1">
      <c r="A24" s="73"/>
      <c r="B24" s="73"/>
      <c r="G24" s="73"/>
      <c r="H24" s="73"/>
      <c r="K24" s="40"/>
      <c r="L24" s="40"/>
      <c r="M24" s="40"/>
      <c r="N24" s="40"/>
    </row>
    <row r="25" spans="1:14" ht="24.75" customHeight="1">
      <c r="A25" s="73"/>
      <c r="B25" s="73"/>
      <c r="G25" s="73"/>
      <c r="H25" s="73"/>
      <c r="K25" s="40"/>
      <c r="L25" s="40"/>
      <c r="M25" s="40"/>
      <c r="N25" s="40"/>
    </row>
    <row r="26" spans="1:14" ht="24.75" customHeight="1">
      <c r="A26" s="73"/>
      <c r="B26" s="73"/>
      <c r="G26" s="73"/>
      <c r="H26" s="73"/>
      <c r="K26" s="40"/>
      <c r="L26" s="40"/>
      <c r="M26" s="40"/>
      <c r="N26" s="40"/>
    </row>
    <row r="27" spans="1:14" ht="24.75" customHeight="1">
      <c r="A27" s="73"/>
      <c r="B27" s="73"/>
      <c r="G27" s="73"/>
      <c r="H27" s="73"/>
      <c r="K27" s="40"/>
      <c r="L27" s="40"/>
      <c r="M27" s="40"/>
      <c r="N27" s="40"/>
    </row>
    <row r="28" spans="1:14" ht="24.75" customHeight="1">
      <c r="A28" s="73"/>
      <c r="B28" s="73"/>
      <c r="G28" s="73"/>
      <c r="H28" s="73"/>
      <c r="K28" s="40"/>
      <c r="L28" s="40"/>
      <c r="M28" s="40"/>
      <c r="N28" s="40"/>
    </row>
    <row r="29" spans="1:14" ht="24.75" customHeight="1">
      <c r="A29" s="73"/>
      <c r="B29" s="73"/>
      <c r="G29" s="73"/>
      <c r="H29" s="73"/>
      <c r="K29" s="40"/>
      <c r="L29" s="40"/>
      <c r="M29" s="40"/>
      <c r="N29" s="40"/>
    </row>
    <row r="30" spans="1:14" ht="24.75" customHeight="1">
      <c r="A30" s="73"/>
      <c r="B30" s="73"/>
      <c r="G30" s="73"/>
      <c r="H30" s="73"/>
      <c r="K30" s="40"/>
      <c r="L30" s="40"/>
      <c r="M30" s="40"/>
      <c r="N30" s="40"/>
    </row>
    <row r="31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1"/>
  <sheetViews>
    <sheetView zoomScale="130" zoomScaleNormal="130" workbookViewId="0">
      <selection activeCell="P5" sqref="P5"/>
    </sheetView>
  </sheetViews>
  <sheetFormatPr defaultColWidth="9" defaultRowHeight="17.25" customHeight="1"/>
  <cols>
    <col min="1" max="1" width="1.28515625" style="68" customWidth="1"/>
    <col min="2" max="2" width="28.85546875" style="93" customWidth="1"/>
    <col min="3" max="3" width="7.85546875" style="104" customWidth="1"/>
    <col min="4" max="4" width="9" style="93" customWidth="1"/>
    <col min="5" max="6" width="9.140625" style="93" customWidth="1"/>
    <col min="7" max="7" width="9.85546875" style="93" customWidth="1"/>
    <col min="8" max="8" width="9.7109375" style="93" customWidth="1"/>
    <col min="9" max="9" width="9.85546875" style="93" customWidth="1"/>
    <col min="10" max="10" width="9.85546875" style="105" customWidth="1"/>
    <col min="11" max="11" width="10" style="106" customWidth="1"/>
    <col min="12" max="12" width="9.7109375" style="107" customWidth="1"/>
    <col min="13" max="13" width="23.7109375" style="107" customWidth="1"/>
    <col min="14" max="14" width="23.42578125" style="108" customWidth="1"/>
    <col min="15" max="16384" width="9" style="93"/>
  </cols>
  <sheetData>
    <row r="1" spans="1:14" s="68" customFormat="1" ht="27.75" customHeight="1">
      <c r="A1" s="90"/>
      <c r="B1" s="270" t="s">
        <v>309</v>
      </c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2"/>
    </row>
    <row r="2" spans="1:14" s="68" customFormat="1" ht="46.5" customHeight="1">
      <c r="B2" s="99" t="s">
        <v>15</v>
      </c>
      <c r="C2" s="100" t="s">
        <v>20</v>
      </c>
      <c r="D2" s="100" t="s">
        <v>21</v>
      </c>
      <c r="E2" s="100" t="s">
        <v>22</v>
      </c>
      <c r="F2" s="100" t="s">
        <v>23</v>
      </c>
      <c r="G2" s="100" t="s">
        <v>24</v>
      </c>
      <c r="H2" s="100" t="s">
        <v>25</v>
      </c>
      <c r="I2" s="100" t="s">
        <v>19</v>
      </c>
      <c r="J2" s="100" t="s">
        <v>26</v>
      </c>
      <c r="K2" s="101" t="s">
        <v>27</v>
      </c>
      <c r="L2" s="102" t="s">
        <v>28</v>
      </c>
      <c r="M2" s="102" t="s">
        <v>18</v>
      </c>
      <c r="N2" s="103" t="s">
        <v>7</v>
      </c>
    </row>
    <row r="3" spans="1:14" ht="12" customHeight="1">
      <c r="A3" s="93"/>
      <c r="B3" s="273" t="s">
        <v>29</v>
      </c>
      <c r="C3" s="274"/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5"/>
    </row>
    <row r="4" spans="1:14" ht="12" customHeight="1">
      <c r="A4" s="93"/>
      <c r="B4" s="72" t="s">
        <v>260</v>
      </c>
      <c r="C4" s="70" t="s">
        <v>261</v>
      </c>
      <c r="D4" s="76">
        <v>0.24</v>
      </c>
      <c r="E4" s="76">
        <v>0.25</v>
      </c>
      <c r="F4" s="76">
        <v>0.24</v>
      </c>
      <c r="G4" s="76">
        <v>0.24</v>
      </c>
      <c r="H4" s="76">
        <v>0.25</v>
      </c>
      <c r="I4" s="76">
        <v>0.24</v>
      </c>
      <c r="J4" s="76">
        <v>0.25</v>
      </c>
      <c r="K4" s="94">
        <v>-4</v>
      </c>
      <c r="L4" s="98">
        <v>24</v>
      </c>
      <c r="M4" s="77">
        <v>50401375</v>
      </c>
      <c r="N4" s="77">
        <v>12096331</v>
      </c>
    </row>
    <row r="5" spans="1:14" ht="12" customHeight="1">
      <c r="A5" s="93"/>
      <c r="B5" s="72" t="s">
        <v>173</v>
      </c>
      <c r="C5" s="70" t="s">
        <v>172</v>
      </c>
      <c r="D5" s="76">
        <v>3.56</v>
      </c>
      <c r="E5" s="76">
        <v>3.58</v>
      </c>
      <c r="F5" s="76">
        <v>3.51</v>
      </c>
      <c r="G5" s="76">
        <v>3.53</v>
      </c>
      <c r="H5" s="76">
        <v>3.57</v>
      </c>
      <c r="I5" s="76">
        <v>3.52</v>
      </c>
      <c r="J5" s="76">
        <v>3.56</v>
      </c>
      <c r="K5" s="94">
        <v>-1.1200000000000001</v>
      </c>
      <c r="L5" s="98">
        <v>91</v>
      </c>
      <c r="M5" s="77">
        <v>32620864</v>
      </c>
      <c r="N5" s="77">
        <v>115253812.22</v>
      </c>
    </row>
    <row r="6" spans="1:14" ht="12" customHeight="1">
      <c r="A6" s="93"/>
      <c r="B6" s="72" t="s">
        <v>192</v>
      </c>
      <c r="C6" s="70" t="s">
        <v>193</v>
      </c>
      <c r="D6" s="76">
        <v>0.77</v>
      </c>
      <c r="E6" s="76">
        <v>0.77</v>
      </c>
      <c r="F6" s="76">
        <v>0.75</v>
      </c>
      <c r="G6" s="76">
        <v>0.76</v>
      </c>
      <c r="H6" s="76">
        <v>0.77</v>
      </c>
      <c r="I6" s="76">
        <v>0.75</v>
      </c>
      <c r="J6" s="76">
        <v>0.77</v>
      </c>
      <c r="K6" s="94">
        <v>-2.6</v>
      </c>
      <c r="L6" s="98">
        <v>20</v>
      </c>
      <c r="M6" s="77">
        <v>24503972</v>
      </c>
      <c r="N6" s="77">
        <v>18601135.850000001</v>
      </c>
    </row>
    <row r="7" spans="1:14" ht="12" customHeight="1">
      <c r="A7" s="93"/>
      <c r="B7" s="72" t="s">
        <v>258</v>
      </c>
      <c r="C7" s="70" t="s">
        <v>259</v>
      </c>
      <c r="D7" s="76">
        <v>0.24</v>
      </c>
      <c r="E7" s="76">
        <v>0.24</v>
      </c>
      <c r="F7" s="76">
        <v>0.24</v>
      </c>
      <c r="G7" s="76">
        <v>0.24</v>
      </c>
      <c r="H7" s="76">
        <v>0.25</v>
      </c>
      <c r="I7" s="76">
        <v>0.24</v>
      </c>
      <c r="J7" s="76">
        <v>0.25</v>
      </c>
      <c r="K7" s="94">
        <v>-4</v>
      </c>
      <c r="L7" s="98">
        <v>8</v>
      </c>
      <c r="M7" s="77">
        <v>30000000</v>
      </c>
      <c r="N7" s="77">
        <v>7200000</v>
      </c>
    </row>
    <row r="8" spans="1:14" ht="12" customHeight="1">
      <c r="A8" s="93"/>
      <c r="B8" s="72" t="s">
        <v>298</v>
      </c>
      <c r="C8" s="70" t="s">
        <v>299</v>
      </c>
      <c r="D8" s="76">
        <v>0.3</v>
      </c>
      <c r="E8" s="76">
        <v>0.3</v>
      </c>
      <c r="F8" s="76">
        <v>0.3</v>
      </c>
      <c r="G8" s="76">
        <v>0.3</v>
      </c>
      <c r="H8" s="76">
        <v>0.3</v>
      </c>
      <c r="I8" s="76">
        <v>0.3</v>
      </c>
      <c r="J8" s="76">
        <v>0.3</v>
      </c>
      <c r="K8" s="94">
        <v>0</v>
      </c>
      <c r="L8" s="98">
        <v>46</v>
      </c>
      <c r="M8" s="77">
        <v>147000000</v>
      </c>
      <c r="N8" s="77">
        <v>44100000</v>
      </c>
    </row>
    <row r="9" spans="1:14" ht="12" customHeight="1">
      <c r="A9" s="93"/>
      <c r="B9" s="72" t="s">
        <v>106</v>
      </c>
      <c r="C9" s="70" t="s">
        <v>103</v>
      </c>
      <c r="D9" s="76">
        <v>0.21</v>
      </c>
      <c r="E9" s="121">
        <v>0.22</v>
      </c>
      <c r="F9" s="121">
        <v>0.21</v>
      </c>
      <c r="G9" s="121">
        <v>0.21</v>
      </c>
      <c r="H9" s="76">
        <v>0.22</v>
      </c>
      <c r="I9" s="121">
        <v>0.22</v>
      </c>
      <c r="J9" s="121">
        <v>0.22</v>
      </c>
      <c r="K9" s="122">
        <v>0</v>
      </c>
      <c r="L9" s="141">
        <v>9</v>
      </c>
      <c r="M9" s="120">
        <v>6000000</v>
      </c>
      <c r="N9" s="120">
        <v>1260109.8999999999</v>
      </c>
    </row>
    <row r="10" spans="1:14" ht="12" customHeight="1">
      <c r="A10" s="93"/>
      <c r="B10" s="72" t="s">
        <v>183</v>
      </c>
      <c r="C10" s="70" t="s">
        <v>182</v>
      </c>
      <c r="D10" s="76">
        <v>1.03</v>
      </c>
      <c r="E10" s="76">
        <v>1.03</v>
      </c>
      <c r="F10" s="76">
        <v>1.02</v>
      </c>
      <c r="G10" s="76">
        <v>1.02</v>
      </c>
      <c r="H10" s="76">
        <v>1.04</v>
      </c>
      <c r="I10" s="76">
        <v>1.02</v>
      </c>
      <c r="J10" s="76">
        <v>1.04</v>
      </c>
      <c r="K10" s="94">
        <v>-1.92</v>
      </c>
      <c r="L10" s="98">
        <v>13</v>
      </c>
      <c r="M10" s="77">
        <v>8495769</v>
      </c>
      <c r="N10" s="77">
        <v>8680684.3800000008</v>
      </c>
    </row>
    <row r="11" spans="1:14" ht="12" customHeight="1">
      <c r="A11" s="93"/>
      <c r="B11" s="72" t="s">
        <v>252</v>
      </c>
      <c r="C11" s="70" t="s">
        <v>253</v>
      </c>
      <c r="D11" s="76">
        <v>7.0000000000000007E-2</v>
      </c>
      <c r="E11" s="76">
        <v>7.0000000000000007E-2</v>
      </c>
      <c r="F11" s="76">
        <v>7.0000000000000007E-2</v>
      </c>
      <c r="G11" s="76">
        <v>7.0000000000000007E-2</v>
      </c>
      <c r="H11" s="76">
        <v>7.0000000000000007E-2</v>
      </c>
      <c r="I11" s="76">
        <v>7.0000000000000007E-2</v>
      </c>
      <c r="J11" s="76">
        <v>7.0000000000000007E-2</v>
      </c>
      <c r="K11" s="94">
        <v>0</v>
      </c>
      <c r="L11" s="98">
        <v>5</v>
      </c>
      <c r="M11" s="77">
        <v>21000000</v>
      </c>
      <c r="N11" s="77">
        <v>1470000</v>
      </c>
    </row>
    <row r="12" spans="1:14" ht="12" customHeight="1">
      <c r="A12" s="93"/>
      <c r="B12" s="72" t="s">
        <v>227</v>
      </c>
      <c r="C12" s="70" t="s">
        <v>228</v>
      </c>
      <c r="D12" s="76">
        <v>1</v>
      </c>
      <c r="E12" s="121">
        <v>1</v>
      </c>
      <c r="F12" s="121">
        <v>1</v>
      </c>
      <c r="G12" s="121">
        <v>1</v>
      </c>
      <c r="H12" s="76">
        <v>1</v>
      </c>
      <c r="I12" s="121">
        <v>1</v>
      </c>
      <c r="J12" s="121">
        <v>1</v>
      </c>
      <c r="K12" s="122">
        <v>0</v>
      </c>
      <c r="L12" s="141">
        <v>1</v>
      </c>
      <c r="M12" s="120">
        <v>20357</v>
      </c>
      <c r="N12" s="120">
        <v>20357</v>
      </c>
    </row>
    <row r="13" spans="1:14" ht="12" customHeight="1">
      <c r="A13" s="93"/>
      <c r="B13" s="72" t="s">
        <v>114</v>
      </c>
      <c r="C13" s="70" t="s">
        <v>93</v>
      </c>
      <c r="D13" s="76">
        <v>0.16</v>
      </c>
      <c r="E13" s="76">
        <v>0.16</v>
      </c>
      <c r="F13" s="76">
        <v>0.16</v>
      </c>
      <c r="G13" s="76">
        <v>0.16</v>
      </c>
      <c r="H13" s="76">
        <v>0.16</v>
      </c>
      <c r="I13" s="76">
        <v>0.16</v>
      </c>
      <c r="J13" s="76">
        <v>0.16</v>
      </c>
      <c r="K13" s="94">
        <v>0</v>
      </c>
      <c r="L13" s="98">
        <v>27</v>
      </c>
      <c r="M13" s="77">
        <v>39000000</v>
      </c>
      <c r="N13" s="77">
        <v>6240000</v>
      </c>
    </row>
    <row r="14" spans="1:14" ht="12" customHeight="1">
      <c r="A14" s="93"/>
      <c r="B14" s="72" t="s">
        <v>107</v>
      </c>
      <c r="C14" s="70" t="s">
        <v>104</v>
      </c>
      <c r="D14" s="76">
        <v>2.08</v>
      </c>
      <c r="E14" s="76">
        <v>2.08</v>
      </c>
      <c r="F14" s="76">
        <v>2.0699999999999998</v>
      </c>
      <c r="G14" s="76">
        <v>2.0699999999999998</v>
      </c>
      <c r="H14" s="76">
        <v>2.08</v>
      </c>
      <c r="I14" s="76">
        <v>2.0699999999999998</v>
      </c>
      <c r="J14" s="76">
        <v>2.08</v>
      </c>
      <c r="K14" s="94">
        <v>-0.48</v>
      </c>
      <c r="L14" s="98">
        <v>64</v>
      </c>
      <c r="M14" s="77">
        <v>59552643</v>
      </c>
      <c r="N14" s="77">
        <v>123399442.14</v>
      </c>
    </row>
    <row r="15" spans="1:14" ht="12" customHeight="1">
      <c r="A15" s="93"/>
      <c r="B15" s="72" t="s">
        <v>121</v>
      </c>
      <c r="C15" s="70" t="s">
        <v>122</v>
      </c>
      <c r="D15" s="76">
        <v>4.0999999999999996</v>
      </c>
      <c r="E15" s="76">
        <v>4.1500000000000004</v>
      </c>
      <c r="F15" s="76">
        <v>4.0999999999999996</v>
      </c>
      <c r="G15" s="76">
        <v>4.12</v>
      </c>
      <c r="H15" s="76">
        <v>4.0999999999999996</v>
      </c>
      <c r="I15" s="76">
        <v>4.0999999999999996</v>
      </c>
      <c r="J15" s="76">
        <v>4.0999999999999996</v>
      </c>
      <c r="K15" s="94">
        <v>0</v>
      </c>
      <c r="L15" s="98">
        <v>39</v>
      </c>
      <c r="M15" s="77">
        <v>5009789</v>
      </c>
      <c r="N15" s="77">
        <v>20661712.5</v>
      </c>
    </row>
    <row r="16" spans="1:14" ht="12" customHeight="1">
      <c r="A16" s="93"/>
      <c r="B16" s="72" t="s">
        <v>153</v>
      </c>
      <c r="C16" s="70" t="s">
        <v>154</v>
      </c>
      <c r="D16" s="76">
        <v>0.05</v>
      </c>
      <c r="E16" s="76">
        <v>0.05</v>
      </c>
      <c r="F16" s="76">
        <v>0.05</v>
      </c>
      <c r="G16" s="76">
        <v>0.05</v>
      </c>
      <c r="H16" s="76">
        <v>0.05</v>
      </c>
      <c r="I16" s="76">
        <v>0.05</v>
      </c>
      <c r="J16" s="76">
        <v>0.05</v>
      </c>
      <c r="K16" s="94">
        <v>0</v>
      </c>
      <c r="L16" s="98">
        <v>1</v>
      </c>
      <c r="M16" s="77">
        <v>5000</v>
      </c>
      <c r="N16" s="77">
        <v>250</v>
      </c>
    </row>
    <row r="17" spans="1:14" ht="12" customHeight="1">
      <c r="A17" s="93"/>
      <c r="B17" s="276" t="s">
        <v>117</v>
      </c>
      <c r="C17" s="277"/>
      <c r="D17" s="265"/>
      <c r="E17" s="266"/>
      <c r="F17" s="266"/>
      <c r="G17" s="266"/>
      <c r="H17" s="266"/>
      <c r="I17" s="266"/>
      <c r="J17" s="266"/>
      <c r="K17" s="267"/>
      <c r="L17" s="96">
        <f>SUM(L4:L16)</f>
        <v>348</v>
      </c>
      <c r="M17" s="96">
        <f>SUM(M4:M16)</f>
        <v>423609769</v>
      </c>
      <c r="N17" s="97">
        <f>SUM(N4:N16)</f>
        <v>358983834.99000001</v>
      </c>
    </row>
    <row r="18" spans="1:14" ht="12" customHeight="1">
      <c r="A18" s="93"/>
      <c r="B18" s="278" t="s">
        <v>30</v>
      </c>
      <c r="C18" s="279"/>
      <c r="D18" s="279"/>
      <c r="E18" s="279"/>
      <c r="F18" s="279"/>
      <c r="G18" s="279"/>
      <c r="H18" s="279"/>
      <c r="I18" s="279"/>
      <c r="J18" s="279"/>
      <c r="K18" s="279"/>
      <c r="L18" s="279"/>
      <c r="M18" s="279"/>
      <c r="N18" s="280"/>
    </row>
    <row r="19" spans="1:14" ht="12" customHeight="1">
      <c r="A19" s="93"/>
      <c r="B19" s="72" t="s">
        <v>186</v>
      </c>
      <c r="C19" s="70" t="s">
        <v>187</v>
      </c>
      <c r="D19" s="76">
        <v>12.04</v>
      </c>
      <c r="E19" s="76">
        <v>12.05</v>
      </c>
      <c r="F19" s="76">
        <v>11.99</v>
      </c>
      <c r="G19" s="76">
        <v>12.01</v>
      </c>
      <c r="H19" s="76">
        <v>12.02</v>
      </c>
      <c r="I19" s="76">
        <v>12</v>
      </c>
      <c r="J19" s="76">
        <v>12.04</v>
      </c>
      <c r="K19" s="94">
        <v>-0.33</v>
      </c>
      <c r="L19" s="98">
        <v>103</v>
      </c>
      <c r="M19" s="77">
        <v>8425628</v>
      </c>
      <c r="N19" s="77">
        <v>101165386.11</v>
      </c>
    </row>
    <row r="20" spans="1:14" ht="12" customHeight="1">
      <c r="A20" s="93"/>
      <c r="B20" s="72" t="s">
        <v>274</v>
      </c>
      <c r="C20" s="70" t="s">
        <v>275</v>
      </c>
      <c r="D20" s="76">
        <v>2.63</v>
      </c>
      <c r="E20" s="76">
        <v>2.64</v>
      </c>
      <c r="F20" s="76">
        <v>2.63</v>
      </c>
      <c r="G20" s="76">
        <v>2.64</v>
      </c>
      <c r="H20" s="76">
        <v>2.63</v>
      </c>
      <c r="I20" s="76">
        <v>2.63</v>
      </c>
      <c r="J20" s="76">
        <v>2.63</v>
      </c>
      <c r="K20" s="94">
        <v>0</v>
      </c>
      <c r="L20" s="98">
        <v>6</v>
      </c>
      <c r="M20" s="77">
        <v>2997</v>
      </c>
      <c r="N20" s="77">
        <v>7911.08</v>
      </c>
    </row>
    <row r="21" spans="1:14" ht="12" customHeight="1">
      <c r="A21" s="93"/>
      <c r="B21" s="254" t="s">
        <v>194</v>
      </c>
      <c r="C21" s="255"/>
      <c r="D21" s="265"/>
      <c r="E21" s="266"/>
      <c r="F21" s="266"/>
      <c r="G21" s="266"/>
      <c r="H21" s="266"/>
      <c r="I21" s="266"/>
      <c r="J21" s="266"/>
      <c r="K21" s="267"/>
      <c r="L21" s="95">
        <f>SUM(L19:L20)</f>
        <v>109</v>
      </c>
      <c r="M21" s="96">
        <f>SUM(M19:M20)</f>
        <v>8428625</v>
      </c>
      <c r="N21" s="77">
        <f>SUM(N19:N20)</f>
        <v>101173297.19</v>
      </c>
    </row>
    <row r="22" spans="1:14" ht="12" customHeight="1">
      <c r="A22" s="93"/>
      <c r="B22" s="259" t="s">
        <v>108</v>
      </c>
      <c r="C22" s="260"/>
      <c r="D22" s="260"/>
      <c r="E22" s="260"/>
      <c r="F22" s="260"/>
      <c r="G22" s="260"/>
      <c r="H22" s="260"/>
      <c r="I22" s="260"/>
      <c r="J22" s="260"/>
      <c r="K22" s="260"/>
      <c r="L22" s="260"/>
      <c r="M22" s="260"/>
      <c r="N22" s="261"/>
    </row>
    <row r="23" spans="1:14" ht="12" customHeight="1">
      <c r="A23" s="93"/>
      <c r="B23" s="72" t="s">
        <v>235</v>
      </c>
      <c r="C23" s="70" t="s">
        <v>236</v>
      </c>
      <c r="D23" s="76">
        <v>34</v>
      </c>
      <c r="E23" s="111">
        <v>35.25</v>
      </c>
      <c r="F23" s="111">
        <v>34</v>
      </c>
      <c r="G23" s="111">
        <v>34.65</v>
      </c>
      <c r="H23" s="111">
        <v>33.51</v>
      </c>
      <c r="I23" s="111">
        <v>35</v>
      </c>
      <c r="J23" s="111">
        <v>34</v>
      </c>
      <c r="K23" s="75">
        <v>2.94</v>
      </c>
      <c r="L23" s="114">
        <v>31</v>
      </c>
      <c r="M23" s="97">
        <v>378044</v>
      </c>
      <c r="N23" s="97">
        <v>13098906.789999999</v>
      </c>
    </row>
    <row r="24" spans="1:14" ht="12" customHeight="1">
      <c r="A24" s="93"/>
      <c r="B24" s="72" t="s">
        <v>246</v>
      </c>
      <c r="C24" s="70" t="s">
        <v>247</v>
      </c>
      <c r="D24" s="76">
        <v>3.4</v>
      </c>
      <c r="E24" s="111">
        <v>3.4</v>
      </c>
      <c r="F24" s="111">
        <v>3.36</v>
      </c>
      <c r="G24" s="111">
        <v>3.38</v>
      </c>
      <c r="H24" s="111">
        <v>3.41</v>
      </c>
      <c r="I24" s="111">
        <v>3.38</v>
      </c>
      <c r="J24" s="111">
        <v>3.4</v>
      </c>
      <c r="K24" s="75">
        <v>-0.59</v>
      </c>
      <c r="L24" s="114">
        <v>37</v>
      </c>
      <c r="M24" s="97">
        <v>7178235</v>
      </c>
      <c r="N24" s="97">
        <v>24260934.300000001</v>
      </c>
    </row>
    <row r="25" spans="1:14" ht="12" customHeight="1">
      <c r="A25" s="93"/>
      <c r="B25" s="72" t="s">
        <v>219</v>
      </c>
      <c r="C25" s="70" t="s">
        <v>218</v>
      </c>
      <c r="D25" s="76">
        <v>0.85</v>
      </c>
      <c r="E25" s="111">
        <v>0.85</v>
      </c>
      <c r="F25" s="111">
        <v>0.85</v>
      </c>
      <c r="G25" s="111">
        <v>0.85</v>
      </c>
      <c r="H25" s="111">
        <v>0.85</v>
      </c>
      <c r="I25" s="111">
        <v>0.85</v>
      </c>
      <c r="J25" s="111">
        <v>0.85</v>
      </c>
      <c r="K25" s="75">
        <v>0</v>
      </c>
      <c r="L25" s="114">
        <v>1</v>
      </c>
      <c r="M25" s="97">
        <v>5000</v>
      </c>
      <c r="N25" s="97">
        <v>4250</v>
      </c>
    </row>
    <row r="26" spans="1:14" ht="12" customHeight="1">
      <c r="A26" s="93"/>
      <c r="B26" s="254" t="s">
        <v>118</v>
      </c>
      <c r="C26" s="255"/>
      <c r="D26" s="262"/>
      <c r="E26" s="263"/>
      <c r="F26" s="263"/>
      <c r="G26" s="263"/>
      <c r="H26" s="263"/>
      <c r="I26" s="263"/>
      <c r="J26" s="263"/>
      <c r="K26" s="264"/>
      <c r="L26" s="74">
        <f>SUM(L23:L25)</f>
        <v>69</v>
      </c>
      <c r="M26" s="74">
        <f>SUM(M23:M25)</f>
        <v>7561279</v>
      </c>
      <c r="N26" s="74">
        <f>SUM(N23:N25)</f>
        <v>37364091.090000004</v>
      </c>
    </row>
    <row r="27" spans="1:14" ht="12" customHeight="1">
      <c r="A27" s="93"/>
      <c r="B27" s="259" t="s">
        <v>109</v>
      </c>
      <c r="C27" s="260"/>
      <c r="D27" s="260"/>
      <c r="E27" s="260"/>
      <c r="F27" s="260"/>
      <c r="G27" s="260"/>
      <c r="H27" s="260"/>
      <c r="I27" s="260"/>
      <c r="J27" s="260"/>
      <c r="K27" s="260"/>
      <c r="L27" s="260"/>
      <c r="M27" s="260"/>
      <c r="N27" s="261"/>
    </row>
    <row r="28" spans="1:14" ht="12" customHeight="1">
      <c r="A28" s="93"/>
      <c r="B28" s="72" t="s">
        <v>208</v>
      </c>
      <c r="C28" s="70" t="s">
        <v>209</v>
      </c>
      <c r="D28" s="76">
        <v>4.66</v>
      </c>
      <c r="E28" s="76">
        <v>4.66</v>
      </c>
      <c r="F28" s="76">
        <v>4.5999999999999996</v>
      </c>
      <c r="G28" s="76">
        <v>4.62</v>
      </c>
      <c r="H28" s="76">
        <v>4.66</v>
      </c>
      <c r="I28" s="76">
        <v>4.63</v>
      </c>
      <c r="J28" s="76">
        <v>4.66</v>
      </c>
      <c r="K28" s="94">
        <v>-0.64</v>
      </c>
      <c r="L28" s="98">
        <v>72</v>
      </c>
      <c r="M28" s="77">
        <v>28253043</v>
      </c>
      <c r="N28" s="77">
        <v>130543258.72</v>
      </c>
    </row>
    <row r="29" spans="1:14" ht="12" customHeight="1">
      <c r="A29" s="93"/>
      <c r="B29" s="72" t="s">
        <v>270</v>
      </c>
      <c r="C29" s="70" t="s">
        <v>271</v>
      </c>
      <c r="D29" s="76">
        <v>2.7</v>
      </c>
      <c r="E29" s="121">
        <v>2.7</v>
      </c>
      <c r="F29" s="121">
        <v>2.7</v>
      </c>
      <c r="G29" s="121">
        <v>2.7</v>
      </c>
      <c r="H29" s="121">
        <v>2.7</v>
      </c>
      <c r="I29" s="121">
        <v>2.7</v>
      </c>
      <c r="J29" s="121">
        <v>2.7</v>
      </c>
      <c r="K29" s="122">
        <v>0</v>
      </c>
      <c r="L29" s="119">
        <v>1</v>
      </c>
      <c r="M29" s="120">
        <v>735</v>
      </c>
      <c r="N29" s="120">
        <v>1984.5</v>
      </c>
    </row>
    <row r="30" spans="1:14" ht="12" customHeight="1">
      <c r="A30" s="93"/>
      <c r="B30" s="72" t="s">
        <v>217</v>
      </c>
      <c r="C30" s="70" t="s">
        <v>216</v>
      </c>
      <c r="D30" s="76">
        <v>2.56</v>
      </c>
      <c r="E30" s="76">
        <v>2.6</v>
      </c>
      <c r="F30" s="76">
        <v>2.56</v>
      </c>
      <c r="G30" s="76">
        <v>2.59</v>
      </c>
      <c r="H30" s="76">
        <v>2.57</v>
      </c>
      <c r="I30" s="76">
        <v>2.58</v>
      </c>
      <c r="J30" s="76">
        <v>2.57</v>
      </c>
      <c r="K30" s="94">
        <v>0.39</v>
      </c>
      <c r="L30" s="98">
        <v>21</v>
      </c>
      <c r="M30" s="77">
        <v>10420333</v>
      </c>
      <c r="N30" s="77">
        <v>26973262.469999999</v>
      </c>
    </row>
    <row r="31" spans="1:14" ht="12" customHeight="1">
      <c r="A31" s="93"/>
      <c r="B31" s="268" t="s">
        <v>119</v>
      </c>
      <c r="C31" s="269"/>
      <c r="D31" s="262"/>
      <c r="E31" s="263"/>
      <c r="F31" s="263"/>
      <c r="G31" s="263"/>
      <c r="H31" s="263"/>
      <c r="I31" s="263"/>
      <c r="J31" s="263"/>
      <c r="K31" s="264"/>
      <c r="L31" s="74">
        <f>SUM(L28:L30)</f>
        <v>94</v>
      </c>
      <c r="M31" s="74">
        <f>SUM(M28:M30)</f>
        <v>38674111</v>
      </c>
      <c r="N31" s="74">
        <f>SUM(N28:N30)</f>
        <v>157518505.69</v>
      </c>
    </row>
    <row r="32" spans="1:14" ht="12" customHeight="1">
      <c r="A32" s="93"/>
      <c r="B32" s="259" t="s">
        <v>31</v>
      </c>
      <c r="C32" s="260"/>
      <c r="D32" s="260"/>
      <c r="E32" s="260"/>
      <c r="F32" s="260"/>
      <c r="G32" s="260"/>
      <c r="H32" s="260"/>
      <c r="I32" s="260"/>
      <c r="J32" s="260"/>
      <c r="K32" s="260"/>
      <c r="L32" s="260"/>
      <c r="M32" s="260"/>
      <c r="N32" s="261"/>
    </row>
    <row r="33" spans="1:14" ht="12" customHeight="1">
      <c r="A33" s="93"/>
      <c r="B33" s="72" t="s">
        <v>248</v>
      </c>
      <c r="C33" s="70" t="s">
        <v>249</v>
      </c>
      <c r="D33" s="111">
        <v>11.7</v>
      </c>
      <c r="E33" s="111">
        <v>11.7</v>
      </c>
      <c r="F33" s="111">
        <v>11.7</v>
      </c>
      <c r="G33" s="111">
        <v>11.7</v>
      </c>
      <c r="H33" s="111">
        <v>11.52</v>
      </c>
      <c r="I33" s="111">
        <v>11.7</v>
      </c>
      <c r="J33" s="111">
        <v>11.9</v>
      </c>
      <c r="K33" s="75">
        <v>-1.68</v>
      </c>
      <c r="L33" s="114">
        <v>3</v>
      </c>
      <c r="M33" s="97">
        <v>723197</v>
      </c>
      <c r="N33" s="97">
        <v>8461404.9000000004</v>
      </c>
    </row>
    <row r="34" spans="1:14" ht="12" customHeight="1">
      <c r="A34" s="93"/>
      <c r="B34" s="72" t="s">
        <v>165</v>
      </c>
      <c r="C34" s="70" t="s">
        <v>164</v>
      </c>
      <c r="D34" s="111">
        <v>9.6</v>
      </c>
      <c r="E34" s="111">
        <v>9.6999999999999993</v>
      </c>
      <c r="F34" s="111">
        <v>9.5500000000000007</v>
      </c>
      <c r="G34" s="111">
        <v>9.6</v>
      </c>
      <c r="H34" s="111">
        <v>9.64</v>
      </c>
      <c r="I34" s="111">
        <v>9.5500000000000007</v>
      </c>
      <c r="J34" s="111">
        <v>9.6</v>
      </c>
      <c r="K34" s="75">
        <v>-0.52</v>
      </c>
      <c r="L34" s="114">
        <v>17</v>
      </c>
      <c r="M34" s="97">
        <v>1161331</v>
      </c>
      <c r="N34" s="97">
        <v>11147387.029999999</v>
      </c>
    </row>
    <row r="35" spans="1:14" ht="12" customHeight="1">
      <c r="A35" s="93"/>
      <c r="B35" s="72" t="s">
        <v>179</v>
      </c>
      <c r="C35" s="70" t="s">
        <v>178</v>
      </c>
      <c r="D35" s="111">
        <v>38.5</v>
      </c>
      <c r="E35" s="111">
        <v>39</v>
      </c>
      <c r="F35" s="111">
        <v>38.5</v>
      </c>
      <c r="G35" s="111">
        <v>38.64</v>
      </c>
      <c r="H35" s="111">
        <v>38.5</v>
      </c>
      <c r="I35" s="111">
        <v>39</v>
      </c>
      <c r="J35" s="111">
        <v>38.49</v>
      </c>
      <c r="K35" s="75">
        <v>1.33</v>
      </c>
      <c r="L35" s="114">
        <v>5</v>
      </c>
      <c r="M35" s="97">
        <v>68573</v>
      </c>
      <c r="N35" s="97">
        <v>2649347</v>
      </c>
    </row>
    <row r="36" spans="1:14" ht="12" customHeight="1">
      <c r="A36" s="93"/>
      <c r="B36" s="252" t="s">
        <v>123</v>
      </c>
      <c r="C36" s="253"/>
      <c r="D36" s="262"/>
      <c r="E36" s="263"/>
      <c r="F36" s="263"/>
      <c r="G36" s="263"/>
      <c r="H36" s="263"/>
      <c r="I36" s="263"/>
      <c r="J36" s="263"/>
      <c r="K36" s="264"/>
      <c r="L36" s="74">
        <f>SUM(L33:L35)</f>
        <v>25</v>
      </c>
      <c r="M36" s="74">
        <f>SUM(M33:M35)</f>
        <v>1953101</v>
      </c>
      <c r="N36" s="74">
        <f>SUM(N33:N35)</f>
        <v>22258138.93</v>
      </c>
    </row>
    <row r="37" spans="1:14" ht="12" customHeight="1">
      <c r="A37" s="93"/>
      <c r="B37" s="259" t="s">
        <v>110</v>
      </c>
      <c r="C37" s="260"/>
      <c r="D37" s="260"/>
      <c r="E37" s="260"/>
      <c r="F37" s="260"/>
      <c r="G37" s="260"/>
      <c r="H37" s="260"/>
      <c r="I37" s="260"/>
      <c r="J37" s="260"/>
      <c r="K37" s="260"/>
      <c r="L37" s="260"/>
      <c r="M37" s="260"/>
      <c r="N37" s="261"/>
    </row>
    <row r="38" spans="1:14" ht="12" customHeight="1">
      <c r="A38" s="93"/>
      <c r="B38" s="72" t="s">
        <v>167</v>
      </c>
      <c r="C38" s="70" t="s">
        <v>166</v>
      </c>
      <c r="D38" s="111">
        <v>11</v>
      </c>
      <c r="E38" s="121">
        <v>11</v>
      </c>
      <c r="F38" s="121">
        <v>9.4</v>
      </c>
      <c r="G38" s="121">
        <v>9.5299999999999994</v>
      </c>
      <c r="H38" s="121">
        <v>11.46</v>
      </c>
      <c r="I38" s="121">
        <v>9.4</v>
      </c>
      <c r="J38" s="121">
        <v>11.05</v>
      </c>
      <c r="K38" s="122">
        <v>-14.93</v>
      </c>
      <c r="L38" s="141">
        <v>5</v>
      </c>
      <c r="M38" s="120">
        <v>5651</v>
      </c>
      <c r="N38" s="120">
        <v>53841</v>
      </c>
    </row>
    <row r="39" spans="1:14" ht="12" customHeight="1">
      <c r="A39" s="93"/>
      <c r="B39" s="72" t="s">
        <v>115</v>
      </c>
      <c r="C39" s="70" t="s">
        <v>105</v>
      </c>
      <c r="D39" s="111">
        <v>4.6500000000000004</v>
      </c>
      <c r="E39" s="111">
        <v>4.68</v>
      </c>
      <c r="F39" s="111">
        <v>4.6500000000000004</v>
      </c>
      <c r="G39" s="111">
        <v>4.66</v>
      </c>
      <c r="H39" s="111">
        <v>4.63</v>
      </c>
      <c r="I39" s="111">
        <v>4.68</v>
      </c>
      <c r="J39" s="111">
        <v>4.6500000000000004</v>
      </c>
      <c r="K39" s="75">
        <v>0.65</v>
      </c>
      <c r="L39" s="114">
        <v>8</v>
      </c>
      <c r="M39" s="97">
        <v>277887</v>
      </c>
      <c r="N39" s="97">
        <v>1293674.55</v>
      </c>
    </row>
    <row r="40" spans="1:14" ht="12" customHeight="1">
      <c r="A40" s="93"/>
      <c r="B40" s="72" t="s">
        <v>205</v>
      </c>
      <c r="C40" s="70" t="s">
        <v>204</v>
      </c>
      <c r="D40" s="111">
        <v>14</v>
      </c>
      <c r="E40" s="111">
        <v>14</v>
      </c>
      <c r="F40" s="111">
        <v>14</v>
      </c>
      <c r="G40" s="111">
        <v>14</v>
      </c>
      <c r="H40" s="111">
        <v>14</v>
      </c>
      <c r="I40" s="111">
        <v>14</v>
      </c>
      <c r="J40" s="111">
        <v>14</v>
      </c>
      <c r="K40" s="75">
        <v>0</v>
      </c>
      <c r="L40" s="114">
        <v>1</v>
      </c>
      <c r="M40" s="97">
        <v>1850</v>
      </c>
      <c r="N40" s="97">
        <v>25900</v>
      </c>
    </row>
    <row r="41" spans="1:14" ht="12" customHeight="1">
      <c r="A41" s="93"/>
      <c r="B41" s="72" t="s">
        <v>169</v>
      </c>
      <c r="C41" s="70" t="s">
        <v>168</v>
      </c>
      <c r="D41" s="111">
        <v>7.5</v>
      </c>
      <c r="E41" s="121">
        <v>7.5</v>
      </c>
      <c r="F41" s="121">
        <v>7.5</v>
      </c>
      <c r="G41" s="121">
        <v>7.5</v>
      </c>
      <c r="H41" s="121">
        <v>7.5</v>
      </c>
      <c r="I41" s="121">
        <v>7.5</v>
      </c>
      <c r="J41" s="121">
        <v>7.5</v>
      </c>
      <c r="K41" s="122">
        <v>0</v>
      </c>
      <c r="L41" s="141">
        <v>3</v>
      </c>
      <c r="M41" s="120">
        <v>1503000</v>
      </c>
      <c r="N41" s="120">
        <v>11272500</v>
      </c>
    </row>
    <row r="42" spans="1:14" ht="12" customHeight="1">
      <c r="A42" s="93"/>
      <c r="B42" s="254" t="s">
        <v>120</v>
      </c>
      <c r="C42" s="255"/>
      <c r="D42" s="262"/>
      <c r="E42" s="263"/>
      <c r="F42" s="263"/>
      <c r="G42" s="263"/>
      <c r="H42" s="263"/>
      <c r="I42" s="263"/>
      <c r="J42" s="263"/>
      <c r="K42" s="264"/>
      <c r="L42" s="74">
        <f>SUM(L38:L41)</f>
        <v>17</v>
      </c>
      <c r="M42" s="74">
        <f>SUM(M38:M41)</f>
        <v>1788388</v>
      </c>
      <c r="N42" s="74">
        <f>SUM(N38:N41)</f>
        <v>12645915.550000001</v>
      </c>
    </row>
    <row r="43" spans="1:14" s="68" customFormat="1" ht="18.75" customHeight="1">
      <c r="B43" s="91" t="s">
        <v>32</v>
      </c>
      <c r="C43" s="256"/>
      <c r="D43" s="257"/>
      <c r="E43" s="257"/>
      <c r="F43" s="257"/>
      <c r="G43" s="257"/>
      <c r="H43" s="257"/>
      <c r="I43" s="257"/>
      <c r="J43" s="257"/>
      <c r="K43" s="258"/>
      <c r="L43" s="92">
        <f>L42+L36+L31+L26+L21+L17</f>
        <v>662</v>
      </c>
      <c r="M43" s="92">
        <f t="shared" ref="M43:N43" si="0">M42+M36+M31+M26+M21+M17</f>
        <v>482015273</v>
      </c>
      <c r="N43" s="92">
        <f t="shared" si="0"/>
        <v>689943783.44000006</v>
      </c>
    </row>
    <row r="44" spans="1:14" s="68" customFormat="1" ht="27.75" customHeight="1">
      <c r="A44" s="90"/>
      <c r="B44" s="249" t="s">
        <v>308</v>
      </c>
      <c r="C44" s="250"/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251"/>
    </row>
    <row r="45" spans="1:14" s="68" customFormat="1" ht="46.5" customHeight="1">
      <c r="B45" s="99" t="s">
        <v>15</v>
      </c>
      <c r="C45" s="100" t="s">
        <v>20</v>
      </c>
      <c r="D45" s="100" t="s">
        <v>21</v>
      </c>
      <c r="E45" s="100" t="s">
        <v>22</v>
      </c>
      <c r="F45" s="100" t="s">
        <v>23</v>
      </c>
      <c r="G45" s="100" t="s">
        <v>24</v>
      </c>
      <c r="H45" s="100" t="s">
        <v>25</v>
      </c>
      <c r="I45" s="100" t="s">
        <v>19</v>
      </c>
      <c r="J45" s="100" t="s">
        <v>26</v>
      </c>
      <c r="K45" s="101" t="s">
        <v>27</v>
      </c>
      <c r="L45" s="102" t="s">
        <v>28</v>
      </c>
      <c r="M45" s="102" t="s">
        <v>18</v>
      </c>
      <c r="N45" s="103" t="s">
        <v>7</v>
      </c>
    </row>
    <row r="46" spans="1:14" ht="12" customHeight="1">
      <c r="A46" s="93"/>
      <c r="B46" s="273" t="s">
        <v>29</v>
      </c>
      <c r="C46" s="274"/>
      <c r="D46" s="274"/>
      <c r="E46" s="274"/>
      <c r="F46" s="274"/>
      <c r="G46" s="274"/>
      <c r="H46" s="274"/>
      <c r="I46" s="274"/>
      <c r="J46" s="274"/>
      <c r="K46" s="274"/>
      <c r="L46" s="274"/>
      <c r="M46" s="274"/>
      <c r="N46" s="275"/>
    </row>
    <row r="47" spans="1:14" ht="12" customHeight="1">
      <c r="A47" s="93"/>
      <c r="B47" s="72" t="s">
        <v>214</v>
      </c>
      <c r="C47" s="70" t="s">
        <v>213</v>
      </c>
      <c r="D47" s="111">
        <v>0.73</v>
      </c>
      <c r="E47" s="111">
        <v>0.74</v>
      </c>
      <c r="F47" s="111">
        <v>0.72</v>
      </c>
      <c r="G47" s="111">
        <v>0.73</v>
      </c>
      <c r="H47" s="76">
        <v>0.09</v>
      </c>
      <c r="I47" s="111">
        <v>0.72</v>
      </c>
      <c r="J47" s="111">
        <v>0.73</v>
      </c>
      <c r="K47" s="75">
        <v>-1.37</v>
      </c>
      <c r="L47" s="114">
        <v>5</v>
      </c>
      <c r="M47" s="97">
        <v>4284467</v>
      </c>
      <c r="N47" s="97">
        <v>3144460.91</v>
      </c>
    </row>
    <row r="48" spans="1:14" ht="12" customHeight="1">
      <c r="A48" s="93"/>
      <c r="B48" s="276" t="s">
        <v>117</v>
      </c>
      <c r="C48" s="277"/>
      <c r="D48" s="265"/>
      <c r="E48" s="266"/>
      <c r="F48" s="266"/>
      <c r="G48" s="266"/>
      <c r="H48" s="266"/>
      <c r="I48" s="266"/>
      <c r="J48" s="266"/>
      <c r="K48" s="267"/>
      <c r="L48" s="96">
        <f>SUM(L47)</f>
        <v>5</v>
      </c>
      <c r="M48" s="96">
        <f>SUM(M47)</f>
        <v>4284467</v>
      </c>
      <c r="N48" s="97">
        <f>SUM(N47)</f>
        <v>3144460.91</v>
      </c>
    </row>
    <row r="49" spans="1:14" ht="12" customHeight="1">
      <c r="A49" s="93"/>
      <c r="B49" s="259" t="s">
        <v>108</v>
      </c>
      <c r="C49" s="260"/>
      <c r="D49" s="260"/>
      <c r="E49" s="260"/>
      <c r="F49" s="260"/>
      <c r="G49" s="260"/>
      <c r="H49" s="260"/>
      <c r="I49" s="260"/>
      <c r="J49" s="260"/>
      <c r="K49" s="260"/>
      <c r="L49" s="260"/>
      <c r="M49" s="260"/>
      <c r="N49" s="261"/>
    </row>
    <row r="50" spans="1:14" ht="12" customHeight="1">
      <c r="A50" s="93"/>
      <c r="B50" s="72" t="s">
        <v>33</v>
      </c>
      <c r="C50" s="89" t="s">
        <v>34</v>
      </c>
      <c r="D50" s="111">
        <v>1.86</v>
      </c>
      <c r="E50" s="111">
        <v>1.86</v>
      </c>
      <c r="F50" s="111">
        <v>1.8</v>
      </c>
      <c r="G50" s="111">
        <v>1.8</v>
      </c>
      <c r="H50" s="111">
        <v>1.86</v>
      </c>
      <c r="I50" s="111">
        <v>1.8</v>
      </c>
      <c r="J50" s="111">
        <v>1.86</v>
      </c>
      <c r="K50" s="75">
        <v>-3.23</v>
      </c>
      <c r="L50" s="114">
        <v>7</v>
      </c>
      <c r="M50" s="97">
        <v>512292</v>
      </c>
      <c r="N50" s="97">
        <v>922521.78</v>
      </c>
    </row>
    <row r="51" spans="1:14" ht="12" customHeight="1">
      <c r="A51" s="93"/>
      <c r="B51" s="254" t="s">
        <v>118</v>
      </c>
      <c r="C51" s="255"/>
      <c r="D51" s="262"/>
      <c r="E51" s="263"/>
      <c r="F51" s="263"/>
      <c r="G51" s="263"/>
      <c r="H51" s="263"/>
      <c r="I51" s="263"/>
      <c r="J51" s="263"/>
      <c r="K51" s="264"/>
      <c r="L51" s="74">
        <f>SUM(L50)</f>
        <v>7</v>
      </c>
      <c r="M51" s="74">
        <f>SUM(M50)</f>
        <v>512292</v>
      </c>
      <c r="N51" s="74">
        <f>SUM(N50)</f>
        <v>922521.78</v>
      </c>
    </row>
    <row r="52" spans="1:14" ht="12" customHeight="1">
      <c r="A52" s="93"/>
      <c r="B52" s="259" t="s">
        <v>108</v>
      </c>
      <c r="C52" s="260"/>
      <c r="D52" s="260"/>
      <c r="E52" s="260"/>
      <c r="F52" s="260"/>
      <c r="G52" s="260"/>
      <c r="H52" s="260"/>
      <c r="I52" s="260"/>
      <c r="J52" s="260"/>
      <c r="K52" s="260"/>
      <c r="L52" s="260"/>
      <c r="M52" s="260"/>
      <c r="N52" s="261"/>
    </row>
    <row r="53" spans="1:14" ht="12" customHeight="1">
      <c r="A53" s="93"/>
      <c r="B53" s="72" t="s">
        <v>35</v>
      </c>
      <c r="C53" s="70" t="s">
        <v>36</v>
      </c>
      <c r="D53" s="76">
        <v>3.46</v>
      </c>
      <c r="E53" s="76">
        <v>3.65</v>
      </c>
      <c r="F53" s="76">
        <v>3.4</v>
      </c>
      <c r="G53" s="76">
        <v>3.56</v>
      </c>
      <c r="H53" s="76">
        <v>3.57</v>
      </c>
      <c r="I53" s="76">
        <v>3.6</v>
      </c>
      <c r="J53" s="76">
        <v>3.46</v>
      </c>
      <c r="K53" s="94">
        <v>4.05</v>
      </c>
      <c r="L53" s="98">
        <v>145</v>
      </c>
      <c r="M53" s="77">
        <v>39614611</v>
      </c>
      <c r="N53" s="77">
        <v>141143738.62</v>
      </c>
    </row>
    <row r="54" spans="1:14" ht="12" customHeight="1">
      <c r="A54" s="93"/>
      <c r="B54" s="254" t="s">
        <v>118</v>
      </c>
      <c r="C54" s="255"/>
      <c r="D54" s="262"/>
      <c r="E54" s="263"/>
      <c r="F54" s="263"/>
      <c r="G54" s="263"/>
      <c r="H54" s="263"/>
      <c r="I54" s="263"/>
      <c r="J54" s="263"/>
      <c r="K54" s="264"/>
      <c r="L54" s="74">
        <f>SUM(L53)</f>
        <v>145</v>
      </c>
      <c r="M54" s="74">
        <f>SUM(M53)</f>
        <v>39614611</v>
      </c>
      <c r="N54" s="74">
        <f>SUM(N53)</f>
        <v>141143738.62</v>
      </c>
    </row>
    <row r="55" spans="1:14" s="68" customFormat="1" ht="18.75" customHeight="1">
      <c r="B55" s="91" t="s">
        <v>210</v>
      </c>
      <c r="C55" s="256"/>
      <c r="D55" s="257"/>
      <c r="E55" s="257"/>
      <c r="F55" s="257"/>
      <c r="G55" s="257"/>
      <c r="H55" s="257"/>
      <c r="I55" s="257"/>
      <c r="J55" s="257"/>
      <c r="K55" s="258"/>
      <c r="L55" s="92">
        <f>L54+L51+L48</f>
        <v>157</v>
      </c>
      <c r="M55" s="92">
        <f t="shared" ref="M55:N55" si="1">M54+M51+M48</f>
        <v>44411370</v>
      </c>
      <c r="N55" s="92">
        <f t="shared" si="1"/>
        <v>145210721.31</v>
      </c>
    </row>
    <row r="56" spans="1:14" s="68" customFormat="1" ht="27.75" customHeight="1">
      <c r="A56" s="90"/>
      <c r="B56" s="249" t="s">
        <v>307</v>
      </c>
      <c r="C56" s="250"/>
      <c r="D56" s="250"/>
      <c r="E56" s="250"/>
      <c r="F56" s="250"/>
      <c r="G56" s="250"/>
      <c r="H56" s="250"/>
      <c r="I56" s="250"/>
      <c r="J56" s="250"/>
      <c r="K56" s="250"/>
      <c r="L56" s="250"/>
      <c r="M56" s="250"/>
      <c r="N56" s="251"/>
    </row>
    <row r="57" spans="1:14" s="68" customFormat="1" ht="46.5" customHeight="1">
      <c r="B57" s="99" t="s">
        <v>15</v>
      </c>
      <c r="C57" s="100" t="s">
        <v>20</v>
      </c>
      <c r="D57" s="100" t="s">
        <v>21</v>
      </c>
      <c r="E57" s="100" t="s">
        <v>22</v>
      </c>
      <c r="F57" s="100" t="s">
        <v>23</v>
      </c>
      <c r="G57" s="100" t="s">
        <v>24</v>
      </c>
      <c r="H57" s="100" t="s">
        <v>25</v>
      </c>
      <c r="I57" s="100" t="s">
        <v>19</v>
      </c>
      <c r="J57" s="100" t="s">
        <v>26</v>
      </c>
      <c r="K57" s="101" t="s">
        <v>27</v>
      </c>
      <c r="L57" s="102" t="s">
        <v>28</v>
      </c>
      <c r="M57" s="102" t="s">
        <v>18</v>
      </c>
      <c r="N57" s="103" t="s">
        <v>7</v>
      </c>
    </row>
    <row r="58" spans="1:14" ht="12" customHeight="1">
      <c r="A58" s="93"/>
      <c r="B58" s="242" t="s">
        <v>29</v>
      </c>
      <c r="C58" s="243"/>
      <c r="D58" s="243"/>
      <c r="E58" s="243"/>
      <c r="F58" s="243"/>
      <c r="G58" s="243"/>
      <c r="H58" s="243"/>
      <c r="I58" s="243"/>
      <c r="J58" s="243"/>
      <c r="K58" s="243"/>
      <c r="L58" s="243"/>
      <c r="M58" s="243"/>
      <c r="N58" s="244"/>
    </row>
    <row r="59" spans="1:14" ht="12" customHeight="1">
      <c r="A59" s="93"/>
      <c r="B59" s="72" t="s">
        <v>262</v>
      </c>
      <c r="C59" s="70" t="s">
        <v>263</v>
      </c>
      <c r="D59" s="113">
        <v>0.09</v>
      </c>
      <c r="E59" s="113">
        <v>0.09</v>
      </c>
      <c r="F59" s="113">
        <v>0.09</v>
      </c>
      <c r="G59" s="113">
        <v>0.09</v>
      </c>
      <c r="H59" s="113">
        <v>0.08</v>
      </c>
      <c r="I59" s="113">
        <v>0.09</v>
      </c>
      <c r="J59" s="113">
        <v>0.08</v>
      </c>
      <c r="K59" s="75">
        <v>12.5</v>
      </c>
      <c r="L59" s="114">
        <v>8</v>
      </c>
      <c r="M59" s="112">
        <v>1585818</v>
      </c>
      <c r="N59" s="112">
        <v>142723.62</v>
      </c>
    </row>
    <row r="60" spans="1:14" ht="12" customHeight="1">
      <c r="A60" s="93"/>
      <c r="B60" s="254" t="s">
        <v>117</v>
      </c>
      <c r="C60" s="255"/>
      <c r="D60" s="246"/>
      <c r="E60" s="247"/>
      <c r="F60" s="247"/>
      <c r="G60" s="247"/>
      <c r="H60" s="247"/>
      <c r="I60" s="247"/>
      <c r="J60" s="247"/>
      <c r="K60" s="248"/>
      <c r="L60" s="74">
        <f>SUM(L59)</f>
        <v>8</v>
      </c>
      <c r="M60" s="74">
        <f>SUM(M59)</f>
        <v>1585818</v>
      </c>
      <c r="N60" s="74">
        <f>SUM(N59)</f>
        <v>142723.62</v>
      </c>
    </row>
    <row r="61" spans="1:14" ht="12" customHeight="1">
      <c r="A61" s="93"/>
      <c r="B61" s="242" t="s">
        <v>108</v>
      </c>
      <c r="C61" s="243"/>
      <c r="D61" s="243"/>
      <c r="E61" s="243"/>
      <c r="F61" s="243"/>
      <c r="G61" s="243"/>
      <c r="H61" s="243"/>
      <c r="I61" s="243"/>
      <c r="J61" s="243"/>
      <c r="K61" s="243"/>
      <c r="L61" s="243"/>
      <c r="M61" s="243"/>
      <c r="N61" s="244"/>
    </row>
    <row r="62" spans="1:14" ht="12" customHeight="1">
      <c r="A62" s="93"/>
      <c r="B62" s="72" t="s">
        <v>159</v>
      </c>
      <c r="C62" s="70" t="s">
        <v>160</v>
      </c>
      <c r="D62" s="76">
        <v>1.29</v>
      </c>
      <c r="E62" s="76">
        <v>1.29</v>
      </c>
      <c r="F62" s="76">
        <v>1.29</v>
      </c>
      <c r="G62" s="76">
        <v>1.29</v>
      </c>
      <c r="H62" s="76">
        <v>1.29</v>
      </c>
      <c r="I62" s="76">
        <v>1.29</v>
      </c>
      <c r="J62" s="76">
        <v>1.29</v>
      </c>
      <c r="K62" s="94">
        <v>0</v>
      </c>
      <c r="L62" s="98">
        <v>1</v>
      </c>
      <c r="M62" s="77">
        <v>485</v>
      </c>
      <c r="N62" s="77">
        <v>625.65</v>
      </c>
    </row>
    <row r="63" spans="1:14" ht="12" customHeight="1">
      <c r="A63" s="93"/>
      <c r="B63" s="72" t="s">
        <v>111</v>
      </c>
      <c r="C63" s="70" t="s">
        <v>42</v>
      </c>
      <c r="D63" s="76">
        <v>1.6</v>
      </c>
      <c r="E63" s="76">
        <v>1.6</v>
      </c>
      <c r="F63" s="76">
        <v>1.6</v>
      </c>
      <c r="G63" s="76">
        <v>1.6</v>
      </c>
      <c r="H63" s="76">
        <v>1.64</v>
      </c>
      <c r="I63" s="76">
        <v>1.6</v>
      </c>
      <c r="J63" s="76">
        <v>1.6</v>
      </c>
      <c r="K63" s="94">
        <v>0</v>
      </c>
      <c r="L63" s="98">
        <v>5</v>
      </c>
      <c r="M63" s="77">
        <v>257125</v>
      </c>
      <c r="N63" s="77">
        <v>411400</v>
      </c>
    </row>
    <row r="64" spans="1:14" ht="12" customHeight="1">
      <c r="A64" s="93"/>
      <c r="B64" s="254" t="s">
        <v>118</v>
      </c>
      <c r="C64" s="255"/>
      <c r="D64" s="246"/>
      <c r="E64" s="247"/>
      <c r="F64" s="247"/>
      <c r="G64" s="247"/>
      <c r="H64" s="247"/>
      <c r="I64" s="247"/>
      <c r="J64" s="247"/>
      <c r="K64" s="248"/>
      <c r="L64" s="74">
        <f>SUM(L62:L63)</f>
        <v>6</v>
      </c>
      <c r="M64" s="74">
        <f>SUM(M62:M63)</f>
        <v>257610</v>
      </c>
      <c r="N64" s="74">
        <f>SUM(N62:N63)</f>
        <v>412025.65</v>
      </c>
    </row>
    <row r="65" spans="1:14" ht="12" customHeight="1">
      <c r="A65" s="93"/>
      <c r="B65" s="242" t="s">
        <v>109</v>
      </c>
      <c r="C65" s="243"/>
      <c r="D65" s="243"/>
      <c r="E65" s="243"/>
      <c r="F65" s="243"/>
      <c r="G65" s="243"/>
      <c r="H65" s="243"/>
      <c r="I65" s="243"/>
      <c r="J65" s="243"/>
      <c r="K65" s="243"/>
      <c r="L65" s="243"/>
      <c r="M65" s="243"/>
      <c r="N65" s="244"/>
    </row>
    <row r="66" spans="1:14" ht="12" customHeight="1">
      <c r="A66" s="93"/>
      <c r="B66" s="72" t="s">
        <v>157</v>
      </c>
      <c r="C66" s="70" t="s">
        <v>158</v>
      </c>
      <c r="D66" s="76">
        <v>1.1200000000000001</v>
      </c>
      <c r="E66" s="76">
        <v>1.1200000000000001</v>
      </c>
      <c r="F66" s="76">
        <v>1.07</v>
      </c>
      <c r="G66" s="76">
        <v>1.07</v>
      </c>
      <c r="H66" s="76">
        <v>1.1200000000000001</v>
      </c>
      <c r="I66" s="76">
        <v>1.07</v>
      </c>
      <c r="J66" s="76">
        <v>1.1200000000000001</v>
      </c>
      <c r="K66" s="94">
        <v>-4.46</v>
      </c>
      <c r="L66" s="98">
        <v>6</v>
      </c>
      <c r="M66" s="77">
        <v>616195</v>
      </c>
      <c r="N66" s="77">
        <v>659955.24</v>
      </c>
    </row>
    <row r="67" spans="1:14" ht="12" customHeight="1">
      <c r="A67" s="93"/>
      <c r="B67" s="72" t="s">
        <v>266</v>
      </c>
      <c r="C67" s="70" t="s">
        <v>267</v>
      </c>
      <c r="D67" s="76">
        <v>2.16</v>
      </c>
      <c r="E67" s="76">
        <v>2.16</v>
      </c>
      <c r="F67" s="76">
        <v>2.16</v>
      </c>
      <c r="G67" s="76">
        <v>2.16</v>
      </c>
      <c r="H67" s="76">
        <v>2.27</v>
      </c>
      <c r="I67" s="76">
        <v>2.16</v>
      </c>
      <c r="J67" s="76">
        <v>2.27</v>
      </c>
      <c r="K67" s="94">
        <v>-4.8499999999999996</v>
      </c>
      <c r="L67" s="98">
        <v>2</v>
      </c>
      <c r="M67" s="77">
        <v>260000</v>
      </c>
      <c r="N67" s="77">
        <v>561600</v>
      </c>
    </row>
    <row r="68" spans="1:14" ht="12" customHeight="1">
      <c r="A68" s="93"/>
      <c r="B68" s="72" t="s">
        <v>38</v>
      </c>
      <c r="C68" s="70" t="s">
        <v>39</v>
      </c>
      <c r="D68" s="76">
        <v>1.1399999999999999</v>
      </c>
      <c r="E68" s="76">
        <v>1.1499999999999999</v>
      </c>
      <c r="F68" s="76">
        <v>1.1399999999999999</v>
      </c>
      <c r="G68" s="76">
        <v>1.1399999999999999</v>
      </c>
      <c r="H68" s="76">
        <v>1.1399999999999999</v>
      </c>
      <c r="I68" s="76">
        <v>1.1399999999999999</v>
      </c>
      <c r="J68" s="76">
        <v>1.1399999999999999</v>
      </c>
      <c r="K68" s="94">
        <v>0</v>
      </c>
      <c r="L68" s="98">
        <v>8</v>
      </c>
      <c r="M68" s="77">
        <v>3950033</v>
      </c>
      <c r="N68" s="77">
        <v>4503080.46</v>
      </c>
    </row>
    <row r="69" spans="1:14" ht="12" customHeight="1">
      <c r="A69" s="93"/>
      <c r="B69" s="228" t="s">
        <v>119</v>
      </c>
      <c r="C69" s="245"/>
      <c r="D69" s="246"/>
      <c r="E69" s="247"/>
      <c r="F69" s="247"/>
      <c r="G69" s="247"/>
      <c r="H69" s="247"/>
      <c r="I69" s="247"/>
      <c r="J69" s="247"/>
      <c r="K69" s="248"/>
      <c r="L69" s="74">
        <f>SUM(L66:L68)</f>
        <v>16</v>
      </c>
      <c r="M69" s="74">
        <f>SUM(M66:M68)</f>
        <v>4826228</v>
      </c>
      <c r="N69" s="74">
        <f>SUM(N66:N68)</f>
        <v>5724635.7000000002</v>
      </c>
    </row>
    <row r="70" spans="1:14" ht="12" customHeight="1">
      <c r="A70" s="93"/>
      <c r="B70" s="242" t="s">
        <v>31</v>
      </c>
      <c r="C70" s="243"/>
      <c r="D70" s="243"/>
      <c r="E70" s="243"/>
      <c r="F70" s="243"/>
      <c r="G70" s="243"/>
      <c r="H70" s="243"/>
      <c r="I70" s="243"/>
      <c r="J70" s="243"/>
      <c r="K70" s="243"/>
      <c r="L70" s="243"/>
      <c r="M70" s="243"/>
      <c r="N70" s="244"/>
    </row>
    <row r="71" spans="1:14" ht="12" customHeight="1">
      <c r="A71" s="93"/>
      <c r="B71" s="72" t="s">
        <v>215</v>
      </c>
      <c r="C71" s="70" t="s">
        <v>161</v>
      </c>
      <c r="D71" s="111">
        <v>33.5</v>
      </c>
      <c r="E71" s="111">
        <v>33.5</v>
      </c>
      <c r="F71" s="111">
        <v>32</v>
      </c>
      <c r="G71" s="111">
        <v>32.56</v>
      </c>
      <c r="H71" s="111">
        <v>32.520000000000003</v>
      </c>
      <c r="I71" s="111">
        <v>32</v>
      </c>
      <c r="J71" s="111">
        <v>32.520000000000003</v>
      </c>
      <c r="K71" s="75">
        <v>-1.6</v>
      </c>
      <c r="L71" s="114">
        <v>16</v>
      </c>
      <c r="M71" s="97">
        <v>170125</v>
      </c>
      <c r="N71" s="97">
        <v>5539540</v>
      </c>
    </row>
    <row r="72" spans="1:14" ht="12" customHeight="1">
      <c r="A72" s="93"/>
      <c r="B72" s="252" t="s">
        <v>123</v>
      </c>
      <c r="C72" s="253"/>
      <c r="D72" s="246"/>
      <c r="E72" s="247"/>
      <c r="F72" s="247"/>
      <c r="G72" s="247"/>
      <c r="H72" s="247"/>
      <c r="I72" s="247"/>
      <c r="J72" s="247"/>
      <c r="K72" s="248"/>
      <c r="L72" s="74">
        <f>SUM(L71)</f>
        <v>16</v>
      </c>
      <c r="M72" s="74">
        <f>SUM(M71)</f>
        <v>170125</v>
      </c>
      <c r="N72" s="74">
        <f>SUM(N71)</f>
        <v>5539540</v>
      </c>
    </row>
    <row r="73" spans="1:14" ht="12" customHeight="1">
      <c r="A73" s="93"/>
      <c r="B73" s="242" t="s">
        <v>110</v>
      </c>
      <c r="C73" s="243"/>
      <c r="D73" s="243"/>
      <c r="E73" s="243"/>
      <c r="F73" s="243"/>
      <c r="G73" s="243"/>
      <c r="H73" s="243"/>
      <c r="I73" s="243"/>
      <c r="J73" s="243"/>
      <c r="K73" s="243"/>
      <c r="L73" s="243"/>
      <c r="M73" s="243"/>
      <c r="N73" s="244"/>
    </row>
    <row r="74" spans="1:14" ht="12" customHeight="1">
      <c r="A74" s="93"/>
      <c r="B74" s="72" t="s">
        <v>285</v>
      </c>
      <c r="C74" s="70" t="s">
        <v>286</v>
      </c>
      <c r="D74" s="111">
        <v>5.75</v>
      </c>
      <c r="E74" s="111">
        <v>5.77</v>
      </c>
      <c r="F74" s="111">
        <v>5.75</v>
      </c>
      <c r="G74" s="111">
        <v>5.77</v>
      </c>
      <c r="H74" s="111">
        <v>5.76</v>
      </c>
      <c r="I74" s="111">
        <v>5.77</v>
      </c>
      <c r="J74" s="111">
        <v>5.75</v>
      </c>
      <c r="K74" s="75">
        <v>0.35</v>
      </c>
      <c r="L74" s="114">
        <v>8</v>
      </c>
      <c r="M74" s="97">
        <v>422855</v>
      </c>
      <c r="N74" s="97">
        <v>2438866.4500000002</v>
      </c>
    </row>
    <row r="75" spans="1:14" ht="12" customHeight="1">
      <c r="A75" s="93"/>
      <c r="B75" s="254" t="s">
        <v>120</v>
      </c>
      <c r="C75" s="255"/>
      <c r="D75" s="246"/>
      <c r="E75" s="247"/>
      <c r="F75" s="247"/>
      <c r="G75" s="247"/>
      <c r="H75" s="247"/>
      <c r="I75" s="247"/>
      <c r="J75" s="247"/>
      <c r="K75" s="248"/>
      <c r="L75" s="74">
        <f>SUM(L74)</f>
        <v>8</v>
      </c>
      <c r="M75" s="74">
        <f>SUM(M74)</f>
        <v>422855</v>
      </c>
      <c r="N75" s="74">
        <f>SUM(N74)</f>
        <v>2438866.4500000002</v>
      </c>
    </row>
    <row r="76" spans="1:14" s="68" customFormat="1" ht="18.75" customHeight="1">
      <c r="B76" s="91" t="s">
        <v>87</v>
      </c>
      <c r="C76" s="239"/>
      <c r="D76" s="240"/>
      <c r="E76" s="240"/>
      <c r="F76" s="240"/>
      <c r="G76" s="240"/>
      <c r="H76" s="240"/>
      <c r="I76" s="240"/>
      <c r="J76" s="240"/>
      <c r="K76" s="241"/>
      <c r="L76" s="92">
        <f>L75+L72+L69+L64+L60</f>
        <v>54</v>
      </c>
      <c r="M76" s="92">
        <f t="shared" ref="M76:N76" si="2">M75+M72+M69+M64+M60</f>
        <v>7262636</v>
      </c>
      <c r="N76" s="92">
        <f t="shared" si="2"/>
        <v>14257791.42</v>
      </c>
    </row>
    <row r="77" spans="1:14" s="68" customFormat="1" ht="18.75" customHeight="1">
      <c r="B77" s="91" t="s">
        <v>40</v>
      </c>
      <c r="C77" s="239"/>
      <c r="D77" s="240"/>
      <c r="E77" s="240"/>
      <c r="F77" s="240"/>
      <c r="G77" s="240"/>
      <c r="H77" s="240"/>
      <c r="I77" s="240"/>
      <c r="J77" s="240"/>
      <c r="K77" s="241"/>
      <c r="L77" s="92">
        <f>L76+L55+L43</f>
        <v>873</v>
      </c>
      <c r="M77" s="92">
        <f t="shared" ref="M77:N77" si="3">M76+M55+M43</f>
        <v>533689279</v>
      </c>
      <c r="N77" s="92">
        <f t="shared" si="3"/>
        <v>849412296.17000008</v>
      </c>
    </row>
    <row r="78" spans="1:14" ht="12.95" customHeight="1">
      <c r="A78" s="93"/>
      <c r="N78" s="107"/>
    </row>
    <row r="79" spans="1:14" s="68" customFormat="1" ht="18.75" customHeight="1">
      <c r="B79" s="93"/>
      <c r="C79" s="104"/>
      <c r="D79" s="93"/>
      <c r="E79" s="93"/>
      <c r="F79" s="93"/>
      <c r="G79" s="93"/>
      <c r="H79" s="93"/>
      <c r="I79" s="93"/>
      <c r="J79" s="105"/>
      <c r="K79" s="106"/>
      <c r="L79" s="107"/>
      <c r="M79" s="107"/>
      <c r="N79" s="108"/>
    </row>
    <row r="80" spans="1:14" s="68" customFormat="1" ht="18.75" customHeight="1">
      <c r="B80" s="93"/>
      <c r="C80" s="104"/>
      <c r="D80" s="93"/>
      <c r="E80" s="93"/>
      <c r="F80" s="93"/>
      <c r="G80" s="93"/>
      <c r="H80" s="93"/>
      <c r="I80" s="93"/>
      <c r="J80" s="105"/>
      <c r="K80" s="106"/>
      <c r="L80" s="107"/>
      <c r="M80" s="107"/>
      <c r="N80" s="108"/>
    </row>
    <row r="81" spans="1:1" ht="12.95" customHeight="1">
      <c r="A81" s="93"/>
    </row>
  </sheetData>
  <mergeCells count="49">
    <mergeCell ref="B46:N46"/>
    <mergeCell ref="B48:C48"/>
    <mergeCell ref="D48:K48"/>
    <mergeCell ref="B60:C60"/>
    <mergeCell ref="D60:K60"/>
    <mergeCell ref="B49:N49"/>
    <mergeCell ref="B51:C51"/>
    <mergeCell ref="D51:K51"/>
    <mergeCell ref="C55:K55"/>
    <mergeCell ref="B54:C54"/>
    <mergeCell ref="D54:K54"/>
    <mergeCell ref="B52:N52"/>
    <mergeCell ref="B1:N1"/>
    <mergeCell ref="B3:N3"/>
    <mergeCell ref="B17:C17"/>
    <mergeCell ref="D17:K17"/>
    <mergeCell ref="B18:N18"/>
    <mergeCell ref="B27:N27"/>
    <mergeCell ref="D31:K31"/>
    <mergeCell ref="B31:C31"/>
    <mergeCell ref="B32:N32"/>
    <mergeCell ref="B36:C36"/>
    <mergeCell ref="D36:K36"/>
    <mergeCell ref="B21:C21"/>
    <mergeCell ref="D21:K21"/>
    <mergeCell ref="B22:N22"/>
    <mergeCell ref="B26:C26"/>
    <mergeCell ref="D26:K26"/>
    <mergeCell ref="C43:K43"/>
    <mergeCell ref="B44:N44"/>
    <mergeCell ref="B37:N37"/>
    <mergeCell ref="B42:C42"/>
    <mergeCell ref="D42:K42"/>
    <mergeCell ref="C77:K77"/>
    <mergeCell ref="B65:N65"/>
    <mergeCell ref="B69:C69"/>
    <mergeCell ref="D69:K69"/>
    <mergeCell ref="B56:N56"/>
    <mergeCell ref="C76:K76"/>
    <mergeCell ref="B70:N70"/>
    <mergeCell ref="B72:C72"/>
    <mergeCell ref="D72:K72"/>
    <mergeCell ref="B61:N61"/>
    <mergeCell ref="B64:C64"/>
    <mergeCell ref="D64:K64"/>
    <mergeCell ref="B73:N73"/>
    <mergeCell ref="B75:C75"/>
    <mergeCell ref="D75:K75"/>
    <mergeCell ref="B58:N58"/>
  </mergeCells>
  <pageMargins left="0.25" right="0.25" top="0.75" bottom="1.2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7"/>
  <sheetViews>
    <sheetView topLeftCell="A40" zoomScale="140" zoomScaleNormal="140" workbookViewId="0">
      <selection activeCell="H57" sqref="H57"/>
    </sheetView>
  </sheetViews>
  <sheetFormatPr defaultColWidth="9" defaultRowHeight="15.75"/>
  <cols>
    <col min="1" max="1" width="36.5703125" style="68" customWidth="1"/>
    <col min="2" max="2" width="14.140625" style="68" customWidth="1"/>
    <col min="3" max="3" width="23.42578125" style="68" customWidth="1"/>
    <col min="4" max="4" width="19.28515625" style="68" customWidth="1"/>
    <col min="5" max="16384" width="9" style="68"/>
  </cols>
  <sheetData>
    <row r="1" spans="1:4" ht="20.25" customHeight="1">
      <c r="A1" s="234" t="s">
        <v>306</v>
      </c>
      <c r="B1" s="234"/>
      <c r="C1" s="234"/>
      <c r="D1" s="234"/>
    </row>
    <row r="2" spans="1:4" ht="24.75" customHeight="1">
      <c r="A2" s="69" t="s">
        <v>41</v>
      </c>
      <c r="B2" s="69" t="s">
        <v>20</v>
      </c>
      <c r="C2" s="69" t="s">
        <v>124</v>
      </c>
      <c r="D2" s="69" t="s">
        <v>19</v>
      </c>
    </row>
    <row r="3" spans="1:4" ht="11.45" customHeight="1">
      <c r="A3" s="281" t="s">
        <v>29</v>
      </c>
      <c r="B3" s="282"/>
      <c r="C3" s="282"/>
      <c r="D3" s="283"/>
    </row>
    <row r="4" spans="1:4" ht="11.45" customHeight="1">
      <c r="A4" s="72" t="s">
        <v>229</v>
      </c>
      <c r="B4" s="70" t="s">
        <v>230</v>
      </c>
      <c r="C4" s="76">
        <v>0.75</v>
      </c>
      <c r="D4" s="76">
        <v>0.75</v>
      </c>
    </row>
    <row r="5" spans="1:4" ht="11.45" customHeight="1">
      <c r="A5" s="72" t="s">
        <v>125</v>
      </c>
      <c r="B5" s="70" t="s">
        <v>126</v>
      </c>
      <c r="C5" s="76">
        <v>0.41</v>
      </c>
      <c r="D5" s="76">
        <v>0.41</v>
      </c>
    </row>
    <row r="6" spans="1:4" ht="11.45" customHeight="1">
      <c r="A6" s="72" t="s">
        <v>292</v>
      </c>
      <c r="B6" s="70" t="s">
        <v>293</v>
      </c>
      <c r="C6" s="71">
        <v>2.2000000000000002</v>
      </c>
      <c r="D6" s="76">
        <v>2.2000000000000002</v>
      </c>
    </row>
    <row r="7" spans="1:4" ht="11.45" customHeight="1">
      <c r="A7" s="72" t="s">
        <v>278</v>
      </c>
      <c r="B7" s="70" t="s">
        <v>279</v>
      </c>
      <c r="C7" s="71">
        <v>0.28000000000000003</v>
      </c>
      <c r="D7" s="76">
        <v>0.28000000000000003</v>
      </c>
    </row>
    <row r="8" spans="1:4" ht="11.45" customHeight="1">
      <c r="A8" s="281" t="s">
        <v>127</v>
      </c>
      <c r="B8" s="282" t="s">
        <v>127</v>
      </c>
      <c r="C8" s="282"/>
      <c r="D8" s="283"/>
    </row>
    <row r="9" spans="1:4" ht="11.45" customHeight="1">
      <c r="A9" s="72" t="s">
        <v>276</v>
      </c>
      <c r="B9" s="70" t="s">
        <v>277</v>
      </c>
      <c r="C9" s="113">
        <v>0.57999999999999996</v>
      </c>
      <c r="D9" s="113">
        <v>0.57999999999999996</v>
      </c>
    </row>
    <row r="10" spans="1:4" ht="11.45" customHeight="1">
      <c r="A10" s="72" t="s">
        <v>212</v>
      </c>
      <c r="B10" s="70" t="s">
        <v>211</v>
      </c>
      <c r="C10" s="113">
        <v>0.61</v>
      </c>
      <c r="D10" s="113">
        <v>0.61</v>
      </c>
    </row>
    <row r="11" spans="1:4" ht="11.45" customHeight="1">
      <c r="A11" s="286" t="s">
        <v>108</v>
      </c>
      <c r="B11" s="287"/>
      <c r="C11" s="287"/>
      <c r="D11" s="288"/>
    </row>
    <row r="12" spans="1:4" ht="11.45" customHeight="1">
      <c r="A12" s="72" t="s">
        <v>310</v>
      </c>
      <c r="B12" s="70" t="s">
        <v>311</v>
      </c>
      <c r="C12" s="76">
        <v>0.75</v>
      </c>
      <c r="D12" s="111">
        <v>0.75</v>
      </c>
    </row>
    <row r="13" spans="1:4" ht="11.45" customHeight="1">
      <c r="A13" s="72" t="s">
        <v>129</v>
      </c>
      <c r="B13" s="70" t="s">
        <v>128</v>
      </c>
      <c r="C13" s="111">
        <v>7.94</v>
      </c>
      <c r="D13" s="111">
        <v>7.94</v>
      </c>
    </row>
    <row r="14" spans="1:4" ht="11.45" customHeight="1">
      <c r="A14" s="281" t="s">
        <v>109</v>
      </c>
      <c r="B14" s="284"/>
      <c r="C14" s="284"/>
      <c r="D14" s="285"/>
    </row>
    <row r="15" spans="1:4" ht="11.45" customHeight="1">
      <c r="A15" s="72" t="s">
        <v>132</v>
      </c>
      <c r="B15" s="70" t="s">
        <v>133</v>
      </c>
      <c r="C15" s="76">
        <v>1.1499999999999999</v>
      </c>
      <c r="D15" s="142">
        <v>1.1499999999999999</v>
      </c>
    </row>
    <row r="16" spans="1:4" ht="11.45" customHeight="1">
      <c r="A16" s="72" t="s">
        <v>282</v>
      </c>
      <c r="B16" s="70" t="s">
        <v>222</v>
      </c>
      <c r="C16" s="76">
        <v>2.0499999999999998</v>
      </c>
      <c r="D16" s="142">
        <v>2.0499999999999998</v>
      </c>
    </row>
    <row r="17" spans="1:4" ht="11.45" customHeight="1">
      <c r="A17" s="72" t="s">
        <v>254</v>
      </c>
      <c r="B17" s="70" t="s">
        <v>255</v>
      </c>
      <c r="C17" s="113">
        <v>17</v>
      </c>
      <c r="D17" s="111">
        <v>17</v>
      </c>
    </row>
    <row r="18" spans="1:4" ht="11.45" customHeight="1">
      <c r="A18" s="72" t="s">
        <v>190</v>
      </c>
      <c r="B18" s="70" t="s">
        <v>191</v>
      </c>
      <c r="C18" s="140">
        <v>2.0499999999999998</v>
      </c>
      <c r="D18" s="121">
        <v>2.0499999999999998</v>
      </c>
    </row>
    <row r="19" spans="1:4" ht="11.45" customHeight="1">
      <c r="A19" s="72" t="s">
        <v>130</v>
      </c>
      <c r="B19" s="70" t="s">
        <v>131</v>
      </c>
      <c r="C19" s="113">
        <v>4.4000000000000004</v>
      </c>
      <c r="D19" s="76">
        <v>4.4000000000000004</v>
      </c>
    </row>
    <row r="20" spans="1:4" ht="11.45" customHeight="1">
      <c r="A20" s="281" t="s">
        <v>31</v>
      </c>
      <c r="B20" s="282"/>
      <c r="C20" s="282"/>
      <c r="D20" s="283"/>
    </row>
    <row r="21" spans="1:4" ht="11.45" customHeight="1">
      <c r="A21" s="72" t="s">
        <v>134</v>
      </c>
      <c r="B21" s="70" t="s">
        <v>135</v>
      </c>
      <c r="C21" s="111">
        <v>25.73</v>
      </c>
      <c r="D21" s="142">
        <v>25.5</v>
      </c>
    </row>
    <row r="22" spans="1:4" ht="11.45" customHeight="1">
      <c r="A22" s="72" t="s">
        <v>231</v>
      </c>
      <c r="B22" s="70" t="s">
        <v>232</v>
      </c>
      <c r="C22" s="111">
        <v>100.05</v>
      </c>
      <c r="D22" s="111">
        <v>100.05</v>
      </c>
    </row>
    <row r="23" spans="1:4" ht="11.45" customHeight="1">
      <c r="A23" s="72" t="s">
        <v>195</v>
      </c>
      <c r="B23" s="70" t="s">
        <v>196</v>
      </c>
      <c r="C23" s="111">
        <v>7.3</v>
      </c>
      <c r="D23" s="111">
        <v>7.3</v>
      </c>
    </row>
    <row r="24" spans="1:4" ht="12.95" customHeight="1">
      <c r="A24" s="289"/>
      <c r="B24" s="290"/>
      <c r="C24" s="290"/>
      <c r="D24" s="291"/>
    </row>
    <row r="25" spans="1:4" ht="21" customHeight="1">
      <c r="A25" s="69" t="s">
        <v>41</v>
      </c>
      <c r="B25" s="69" t="s">
        <v>20</v>
      </c>
      <c r="C25" s="69" t="s">
        <v>124</v>
      </c>
      <c r="D25" s="69" t="s">
        <v>19</v>
      </c>
    </row>
    <row r="26" spans="1:4" ht="12.6" customHeight="1">
      <c r="A26" s="286" t="s">
        <v>29</v>
      </c>
      <c r="B26" s="287"/>
      <c r="C26" s="287"/>
      <c r="D26" s="288"/>
    </row>
    <row r="27" spans="1:4" ht="12.6" customHeight="1">
      <c r="A27" s="72" t="s">
        <v>176</v>
      </c>
      <c r="B27" s="70" t="s">
        <v>177</v>
      </c>
      <c r="C27" s="76">
        <v>0.85</v>
      </c>
      <c r="D27" s="76">
        <v>0.85</v>
      </c>
    </row>
    <row r="28" spans="1:4" ht="12.6" customHeight="1">
      <c r="A28" s="72" t="s">
        <v>256</v>
      </c>
      <c r="B28" s="70" t="s">
        <v>257</v>
      </c>
      <c r="C28" s="76">
        <v>0.73</v>
      </c>
      <c r="D28" s="76">
        <v>0.73</v>
      </c>
    </row>
    <row r="29" spans="1:4" ht="12.6" customHeight="1">
      <c r="A29" s="125" t="s">
        <v>294</v>
      </c>
      <c r="B29" s="124" t="s">
        <v>295</v>
      </c>
      <c r="C29" s="111">
        <v>0.11</v>
      </c>
      <c r="D29" s="111">
        <v>0.11</v>
      </c>
    </row>
    <row r="30" spans="1:4" ht="12.6" customHeight="1">
      <c r="A30" s="125" t="s">
        <v>290</v>
      </c>
      <c r="B30" s="124" t="s">
        <v>291</v>
      </c>
      <c r="C30" s="111">
        <v>0.23</v>
      </c>
      <c r="D30" s="123">
        <v>0.23</v>
      </c>
    </row>
    <row r="31" spans="1:4" ht="12.6" customHeight="1">
      <c r="A31" s="72" t="s">
        <v>284</v>
      </c>
      <c r="B31" s="70" t="s">
        <v>283</v>
      </c>
      <c r="C31" s="76">
        <v>0.28000000000000003</v>
      </c>
      <c r="D31" s="76">
        <v>0.28000000000000003</v>
      </c>
    </row>
    <row r="32" spans="1:4" ht="12.6" customHeight="1">
      <c r="A32" s="72" t="s">
        <v>221</v>
      </c>
      <c r="B32" s="89" t="s">
        <v>220</v>
      </c>
      <c r="C32" s="88">
        <v>1</v>
      </c>
      <c r="D32" s="76">
        <v>1</v>
      </c>
    </row>
    <row r="33" spans="1:4" ht="12.6" customHeight="1">
      <c r="A33" s="72" t="s">
        <v>185</v>
      </c>
      <c r="B33" s="70" t="s">
        <v>184</v>
      </c>
      <c r="C33" s="88">
        <v>1</v>
      </c>
      <c r="D33" s="76">
        <v>1</v>
      </c>
    </row>
    <row r="34" spans="1:4" ht="12.6" customHeight="1">
      <c r="A34" s="72" t="s">
        <v>136</v>
      </c>
      <c r="B34" s="70" t="s">
        <v>137</v>
      </c>
      <c r="C34" s="88">
        <v>1</v>
      </c>
      <c r="D34" s="88">
        <v>1</v>
      </c>
    </row>
    <row r="35" spans="1:4" ht="12.6" customHeight="1">
      <c r="A35" s="72" t="s">
        <v>138</v>
      </c>
      <c r="B35" s="70" t="s">
        <v>139</v>
      </c>
      <c r="C35" s="88">
        <v>0.94</v>
      </c>
      <c r="D35" s="88">
        <v>0.94</v>
      </c>
    </row>
    <row r="36" spans="1:4" ht="12.6" customHeight="1">
      <c r="A36" s="72" t="s">
        <v>140</v>
      </c>
      <c r="B36" s="70" t="s">
        <v>141</v>
      </c>
      <c r="C36" s="88">
        <v>1</v>
      </c>
      <c r="D36" s="88">
        <v>1</v>
      </c>
    </row>
    <row r="37" spans="1:4" ht="12.6" customHeight="1">
      <c r="A37" s="72" t="s">
        <v>142</v>
      </c>
      <c r="B37" s="70" t="s">
        <v>143</v>
      </c>
      <c r="C37" s="88">
        <v>0.24</v>
      </c>
      <c r="D37" s="88">
        <v>0.24</v>
      </c>
    </row>
    <row r="38" spans="1:4" ht="12.6" customHeight="1">
      <c r="A38" s="72" t="s">
        <v>144</v>
      </c>
      <c r="B38" s="70" t="s">
        <v>145</v>
      </c>
      <c r="C38" s="88">
        <v>1</v>
      </c>
      <c r="D38" s="88">
        <v>1</v>
      </c>
    </row>
    <row r="39" spans="1:4" ht="12.6" customHeight="1">
      <c r="A39" s="72" t="s">
        <v>146</v>
      </c>
      <c r="B39" s="70" t="s">
        <v>147</v>
      </c>
      <c r="C39" s="88">
        <v>0.75</v>
      </c>
      <c r="D39" s="88">
        <v>0.75</v>
      </c>
    </row>
    <row r="40" spans="1:4" ht="12.6" customHeight="1">
      <c r="A40" s="72" t="s">
        <v>201</v>
      </c>
      <c r="B40" s="70" t="s">
        <v>202</v>
      </c>
      <c r="C40" s="88">
        <v>1</v>
      </c>
      <c r="D40" s="88">
        <v>1</v>
      </c>
    </row>
    <row r="41" spans="1:4" ht="12.6" customHeight="1">
      <c r="A41" s="72" t="s">
        <v>233</v>
      </c>
      <c r="B41" s="89" t="s">
        <v>234</v>
      </c>
      <c r="C41" s="88">
        <v>1</v>
      </c>
      <c r="D41" s="88">
        <v>1</v>
      </c>
    </row>
    <row r="42" spans="1:4" ht="12.6" customHeight="1">
      <c r="A42" s="281" t="s">
        <v>127</v>
      </c>
      <c r="B42" s="282" t="s">
        <v>127</v>
      </c>
      <c r="C42" s="282"/>
      <c r="D42" s="283"/>
    </row>
    <row r="43" spans="1:4" ht="12.6" customHeight="1">
      <c r="A43" s="72" t="s">
        <v>280</v>
      </c>
      <c r="B43" s="70" t="s">
        <v>281</v>
      </c>
      <c r="C43" s="113">
        <v>0.7</v>
      </c>
      <c r="D43" s="113">
        <v>0.7</v>
      </c>
    </row>
    <row r="44" spans="1:4" ht="12.6" customHeight="1">
      <c r="A44" s="72" t="s">
        <v>296</v>
      </c>
      <c r="B44" s="70" t="s">
        <v>297</v>
      </c>
      <c r="C44" s="113">
        <v>0.76</v>
      </c>
      <c r="D44" s="113">
        <v>0.76</v>
      </c>
    </row>
    <row r="45" spans="1:4" ht="12.6" customHeight="1">
      <c r="A45" s="281" t="s">
        <v>289</v>
      </c>
      <c r="B45" s="282"/>
      <c r="C45" s="282"/>
      <c r="D45" s="283"/>
    </row>
    <row r="46" spans="1:4" ht="12.6" customHeight="1">
      <c r="A46" s="72" t="s">
        <v>288</v>
      </c>
      <c r="B46" s="70" t="s">
        <v>287</v>
      </c>
      <c r="C46" s="113">
        <v>1.2</v>
      </c>
      <c r="D46" s="113">
        <v>1.2</v>
      </c>
    </row>
    <row r="47" spans="1:4" ht="12.6" customHeight="1">
      <c r="A47" s="286" t="s">
        <v>109</v>
      </c>
      <c r="B47" s="287"/>
      <c r="C47" s="287"/>
      <c r="D47" s="288"/>
    </row>
    <row r="48" spans="1:4" ht="12.6" customHeight="1">
      <c r="A48" s="72" t="s">
        <v>148</v>
      </c>
      <c r="B48" s="70" t="s">
        <v>149</v>
      </c>
      <c r="C48" s="76">
        <v>2.93</v>
      </c>
      <c r="D48" s="76">
        <v>2.93</v>
      </c>
    </row>
    <row r="49" spans="1:4" ht="12.6" customHeight="1">
      <c r="A49" s="72" t="s">
        <v>116</v>
      </c>
      <c r="B49" s="70" t="s">
        <v>37</v>
      </c>
      <c r="C49" s="76">
        <v>1.32</v>
      </c>
      <c r="D49" s="76">
        <v>3.19</v>
      </c>
    </row>
    <row r="50" spans="1:4" ht="12.6" customHeight="1">
      <c r="A50" s="86" t="s">
        <v>250</v>
      </c>
      <c r="B50" s="87" t="s">
        <v>251</v>
      </c>
      <c r="C50" s="88">
        <v>100</v>
      </c>
      <c r="D50" s="76">
        <v>100</v>
      </c>
    </row>
    <row r="51" spans="1:4" ht="12.6" customHeight="1">
      <c r="A51" s="286" t="s">
        <v>108</v>
      </c>
      <c r="B51" s="287"/>
      <c r="C51" s="287"/>
      <c r="D51" s="288"/>
    </row>
    <row r="52" spans="1:4" ht="13.5" customHeight="1">
      <c r="A52" s="72" t="s">
        <v>223</v>
      </c>
      <c r="B52" s="70" t="s">
        <v>224</v>
      </c>
      <c r="C52" s="76">
        <v>1</v>
      </c>
      <c r="D52" s="76">
        <v>1</v>
      </c>
    </row>
    <row r="53" spans="1:4" ht="12.6" customHeight="1">
      <c r="A53" s="281" t="s">
        <v>31</v>
      </c>
      <c r="B53" s="282"/>
      <c r="C53" s="282"/>
      <c r="D53" s="283"/>
    </row>
    <row r="54" spans="1:4" ht="12.6" customHeight="1">
      <c r="A54" s="72" t="s">
        <v>237</v>
      </c>
      <c r="B54" s="89" t="s">
        <v>238</v>
      </c>
      <c r="C54" s="111">
        <v>32.5</v>
      </c>
      <c r="D54" s="111">
        <v>32.5</v>
      </c>
    </row>
    <row r="55" spans="1:4" ht="12.6" customHeight="1">
      <c r="A55" s="281" t="s">
        <v>110</v>
      </c>
      <c r="B55" s="282"/>
      <c r="C55" s="282"/>
      <c r="D55" s="283"/>
    </row>
    <row r="56" spans="1:4" ht="12.6" customHeight="1">
      <c r="A56" s="72" t="s">
        <v>150</v>
      </c>
      <c r="B56" s="89" t="s">
        <v>151</v>
      </c>
      <c r="C56" s="111" t="s">
        <v>152</v>
      </c>
      <c r="D56" s="111" t="s">
        <v>152</v>
      </c>
    </row>
    <row r="57" spans="1:4" ht="12.6" customHeight="1">
      <c r="A57" s="289"/>
      <c r="B57" s="290"/>
      <c r="C57" s="290"/>
      <c r="D57" s="291"/>
    </row>
    <row r="58" spans="1:4" ht="12.6" customHeight="1">
      <c r="A58" s="69" t="s">
        <v>41</v>
      </c>
      <c r="B58" s="69" t="s">
        <v>20</v>
      </c>
      <c r="C58" s="69" t="s">
        <v>124</v>
      </c>
      <c r="D58" s="69" t="s">
        <v>19</v>
      </c>
    </row>
    <row r="59" spans="1:4" ht="12.6" customHeight="1">
      <c r="A59" s="286" t="s">
        <v>29</v>
      </c>
      <c r="B59" s="287"/>
      <c r="C59" s="287"/>
      <c r="D59" s="288"/>
    </row>
    <row r="60" spans="1:4" ht="12.6" customHeight="1">
      <c r="A60" s="72" t="s">
        <v>264</v>
      </c>
      <c r="B60" s="70" t="s">
        <v>265</v>
      </c>
      <c r="C60" s="76">
        <v>1</v>
      </c>
      <c r="D60" s="76">
        <v>1</v>
      </c>
    </row>
    <row r="61" spans="1:4" ht="12.6" customHeight="1">
      <c r="A61" s="286" t="s">
        <v>109</v>
      </c>
      <c r="B61" s="287"/>
      <c r="C61" s="287"/>
      <c r="D61" s="288"/>
    </row>
    <row r="62" spans="1:4" ht="12.6" customHeight="1">
      <c r="A62" s="72" t="s">
        <v>112</v>
      </c>
      <c r="B62" s="70" t="s">
        <v>91</v>
      </c>
      <c r="C62" s="76">
        <v>1.85</v>
      </c>
      <c r="D62" s="76">
        <v>1.85</v>
      </c>
    </row>
    <row r="63" spans="1:4" ht="12.6" customHeight="1">
      <c r="A63" s="72" t="s">
        <v>155</v>
      </c>
      <c r="B63" s="70" t="s">
        <v>156</v>
      </c>
      <c r="C63" s="76">
        <v>0.47</v>
      </c>
      <c r="D63" s="76">
        <v>0.47</v>
      </c>
    </row>
    <row r="64" spans="1:4" ht="12.6" customHeight="1">
      <c r="A64" s="286" t="s">
        <v>31</v>
      </c>
      <c r="B64" s="287"/>
      <c r="C64" s="287"/>
      <c r="D64" s="288"/>
    </row>
    <row r="65" spans="1:4" ht="12.6" customHeight="1">
      <c r="A65" s="72" t="s">
        <v>268</v>
      </c>
      <c r="B65" s="70" t="s">
        <v>269</v>
      </c>
      <c r="C65" s="111">
        <v>11</v>
      </c>
      <c r="D65" s="111">
        <v>11</v>
      </c>
    </row>
    <row r="66" spans="1:4" ht="12.6" customHeight="1">
      <c r="A66" s="286" t="s">
        <v>110</v>
      </c>
      <c r="B66" s="287"/>
      <c r="C66" s="287"/>
      <c r="D66" s="288"/>
    </row>
    <row r="67" spans="1:4" ht="12.6" customHeight="1">
      <c r="A67" s="72" t="s">
        <v>113</v>
      </c>
      <c r="B67" s="70" t="s">
        <v>43</v>
      </c>
      <c r="C67" s="111">
        <v>0.4</v>
      </c>
      <c r="D67" s="111">
        <v>0.4</v>
      </c>
    </row>
  </sheetData>
  <mergeCells count="19">
    <mergeCell ref="A64:D64"/>
    <mergeCell ref="A66:D66"/>
    <mergeCell ref="A59:D59"/>
    <mergeCell ref="A55:D55"/>
    <mergeCell ref="A61:D61"/>
    <mergeCell ref="A57:D57"/>
    <mergeCell ref="A53:D53"/>
    <mergeCell ref="A1:D1"/>
    <mergeCell ref="A3:D3"/>
    <mergeCell ref="A20:D20"/>
    <mergeCell ref="A14:D14"/>
    <mergeCell ref="A8:D8"/>
    <mergeCell ref="A11:D11"/>
    <mergeCell ref="A47:D47"/>
    <mergeCell ref="A26:D26"/>
    <mergeCell ref="A24:D24"/>
    <mergeCell ref="A51:D51"/>
    <mergeCell ref="A42:D42"/>
    <mergeCell ref="A45:D45"/>
  </mergeCells>
  <pageMargins left="0.23622047244094499" right="0.23622047244094499" top="0.74803040244969399" bottom="1.5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6"/>
  <sheetViews>
    <sheetView topLeftCell="A7" workbookViewId="0">
      <selection activeCell="M9" sqref="M9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292" t="s">
        <v>0</v>
      </c>
      <c r="C1" s="293"/>
      <c r="D1" s="294"/>
      <c r="E1" s="11"/>
      <c r="F1" s="19"/>
      <c r="G1" s="19"/>
      <c r="H1" s="19"/>
      <c r="I1" s="19"/>
    </row>
    <row r="2" spans="2:9" ht="16.5" customHeight="1">
      <c r="B2" s="295"/>
      <c r="C2" s="296"/>
      <c r="D2" s="297"/>
      <c r="E2" s="11"/>
      <c r="F2" s="19"/>
      <c r="G2" s="19"/>
      <c r="H2" s="19"/>
      <c r="I2" s="19"/>
    </row>
    <row r="3" spans="2:9" ht="22.5">
      <c r="B3" s="126" t="s">
        <v>305</v>
      </c>
      <c r="C3" s="12"/>
      <c r="D3" s="12"/>
      <c r="E3" s="12"/>
      <c r="F3" s="19"/>
      <c r="G3" s="19"/>
      <c r="H3" s="19"/>
      <c r="I3" s="19"/>
    </row>
    <row r="4" spans="2:9" ht="24.75">
      <c r="B4" s="303" t="s">
        <v>325</v>
      </c>
      <c r="C4" s="304"/>
      <c r="D4" s="304"/>
      <c r="E4" s="304"/>
      <c r="F4" s="304"/>
      <c r="G4" s="304"/>
      <c r="H4" s="304"/>
      <c r="I4" s="305"/>
    </row>
    <row r="5" spans="2:9" ht="30">
      <c r="B5" s="128" t="s">
        <v>15</v>
      </c>
      <c r="C5" s="129" t="s">
        <v>20</v>
      </c>
      <c r="D5" s="129" t="s">
        <v>22</v>
      </c>
      <c r="E5" s="129" t="s">
        <v>23</v>
      </c>
      <c r="F5" s="129" t="s">
        <v>24</v>
      </c>
      <c r="G5" s="130" t="s">
        <v>28</v>
      </c>
      <c r="H5" s="130" t="s">
        <v>18</v>
      </c>
      <c r="I5" s="131" t="s">
        <v>7</v>
      </c>
    </row>
    <row r="6" spans="2:9" ht="22.5">
      <c r="B6" s="306" t="s">
        <v>29</v>
      </c>
      <c r="C6" s="307"/>
      <c r="D6" s="307"/>
      <c r="E6" s="307"/>
      <c r="F6" s="307"/>
      <c r="G6" s="307"/>
      <c r="H6" s="307"/>
      <c r="I6" s="308"/>
    </row>
    <row r="7" spans="2:9" ht="22.5">
      <c r="B7" s="132" t="s">
        <v>44</v>
      </c>
      <c r="C7" s="133" t="s">
        <v>45</v>
      </c>
      <c r="D7" s="134">
        <v>0.1</v>
      </c>
      <c r="E7" s="134">
        <v>0.1</v>
      </c>
      <c r="F7" s="134">
        <v>0.1</v>
      </c>
      <c r="G7" s="135">
        <v>10</v>
      </c>
      <c r="H7" s="135">
        <v>40000000</v>
      </c>
      <c r="I7" s="135">
        <v>4000000</v>
      </c>
    </row>
    <row r="8" spans="2:9" ht="22.5">
      <c r="B8" s="136" t="s">
        <v>300</v>
      </c>
      <c r="C8" s="309"/>
      <c r="D8" s="310"/>
      <c r="E8" s="310"/>
      <c r="F8" s="311"/>
      <c r="G8" s="137">
        <f>G7</f>
        <v>10</v>
      </c>
      <c r="H8" s="137">
        <f t="shared" ref="H8:I8" si="0">H7</f>
        <v>40000000</v>
      </c>
      <c r="I8" s="137">
        <f t="shared" si="0"/>
        <v>4000000</v>
      </c>
    </row>
    <row r="9" spans="2:9" ht="18" customHeight="1">
      <c r="B9" s="138" t="s">
        <v>301</v>
      </c>
      <c r="C9" s="312"/>
      <c r="D9" s="313"/>
      <c r="E9" s="313"/>
      <c r="F9" s="314"/>
      <c r="G9" s="139">
        <v>10</v>
      </c>
      <c r="H9" s="139">
        <v>40000000</v>
      </c>
      <c r="I9" s="139">
        <v>4000000</v>
      </c>
    </row>
    <row r="10" spans="2:9" s="11" customFormat="1" ht="18" customHeight="1"/>
    <row r="11" spans="2:9" ht="18" customHeight="1">
      <c r="B11" s="301" t="s">
        <v>197</v>
      </c>
      <c r="C11" s="302"/>
      <c r="D11" s="302"/>
      <c r="E11" s="302"/>
      <c r="F11" s="302"/>
      <c r="G11" s="302"/>
      <c r="H11" s="302"/>
      <c r="I11" s="302"/>
    </row>
    <row r="12" spans="2:9" ht="18" customHeight="1">
      <c r="B12" s="298" t="s">
        <v>15</v>
      </c>
      <c r="C12" s="299"/>
      <c r="D12" s="300"/>
      <c r="E12" s="298" t="s">
        <v>20</v>
      </c>
      <c r="F12" s="300"/>
      <c r="G12" s="298" t="s">
        <v>46</v>
      </c>
      <c r="H12" s="299"/>
      <c r="I12" s="300"/>
    </row>
    <row r="13" spans="2:9" ht="18" customHeight="1">
      <c r="B13" s="315" t="s">
        <v>29</v>
      </c>
      <c r="C13" s="316"/>
      <c r="D13" s="316"/>
      <c r="E13" s="316"/>
      <c r="F13" s="316"/>
      <c r="G13" s="316"/>
      <c r="H13" s="316"/>
      <c r="I13" s="317"/>
    </row>
    <row r="14" spans="2:9" ht="18" customHeight="1">
      <c r="B14" s="318" t="s">
        <v>272</v>
      </c>
      <c r="C14" s="319"/>
      <c r="D14" s="320"/>
      <c r="E14" s="321" t="s">
        <v>273</v>
      </c>
      <c r="F14" s="322"/>
      <c r="G14" s="321" t="s">
        <v>90</v>
      </c>
      <c r="H14" s="323"/>
      <c r="I14" s="322"/>
    </row>
    <row r="15" spans="2:9" ht="18" customHeight="1">
      <c r="B15" s="318" t="s">
        <v>88</v>
      </c>
      <c r="C15" s="319"/>
      <c r="D15" s="320"/>
      <c r="E15" s="321" t="s">
        <v>89</v>
      </c>
      <c r="F15" s="322"/>
      <c r="G15" s="321" t="s">
        <v>90</v>
      </c>
      <c r="H15" s="323"/>
      <c r="I15" s="322"/>
    </row>
    <row r="16" spans="2:9" ht="18" customHeight="1">
      <c r="B16" s="324" t="s">
        <v>92</v>
      </c>
      <c r="C16" s="325"/>
      <c r="D16" s="325"/>
      <c r="E16" s="325"/>
      <c r="F16" s="325"/>
      <c r="G16" s="325"/>
      <c r="H16" s="325"/>
      <c r="I16" s="326"/>
    </row>
    <row r="17" spans="2:9" ht="18" customHeight="1">
      <c r="B17" s="318" t="s">
        <v>174</v>
      </c>
      <c r="C17" s="319"/>
      <c r="D17" s="320"/>
      <c r="E17" s="321" t="s">
        <v>175</v>
      </c>
      <c r="F17" s="322"/>
      <c r="G17" s="321">
        <v>11</v>
      </c>
      <c r="H17" s="323"/>
      <c r="I17" s="322"/>
    </row>
    <row r="18" spans="2:9" ht="18" customHeight="1">
      <c r="B18" s="318" t="s">
        <v>170</v>
      </c>
      <c r="C18" s="319"/>
      <c r="D18" s="320"/>
      <c r="E18" s="321" t="s">
        <v>171</v>
      </c>
      <c r="F18" s="322"/>
      <c r="G18" s="321">
        <v>5</v>
      </c>
      <c r="H18" s="323"/>
      <c r="I18" s="322"/>
    </row>
    <row r="19" spans="2:9" ht="18" customHeight="1">
      <c r="B19" s="318" t="s">
        <v>188</v>
      </c>
      <c r="C19" s="319"/>
      <c r="D19" s="320"/>
      <c r="E19" s="321" t="s">
        <v>189</v>
      </c>
      <c r="F19" s="322"/>
      <c r="G19" s="321">
        <v>1</v>
      </c>
      <c r="H19" s="323"/>
      <c r="I19" s="322"/>
    </row>
    <row r="20" spans="2:9" ht="18" customHeight="1">
      <c r="B20" s="318" t="s">
        <v>225</v>
      </c>
      <c r="C20" s="319"/>
      <c r="D20" s="320"/>
      <c r="E20" s="321" t="s">
        <v>226</v>
      </c>
      <c r="F20" s="322"/>
      <c r="G20" s="321" t="s">
        <v>90</v>
      </c>
      <c r="H20" s="323"/>
      <c r="I20" s="322"/>
    </row>
    <row r="21" spans="2:9" ht="18" customHeight="1">
      <c r="B21" s="318" t="s">
        <v>163</v>
      </c>
      <c r="C21" s="319"/>
      <c r="D21" s="320"/>
      <c r="E21" s="321" t="s">
        <v>162</v>
      </c>
      <c r="F21" s="322"/>
      <c r="G21" s="321" t="s">
        <v>90</v>
      </c>
      <c r="H21" s="323"/>
      <c r="I21" s="322"/>
    </row>
    <row r="22" spans="2:9" ht="18" customHeight="1">
      <c r="B22" s="315" t="s">
        <v>127</v>
      </c>
      <c r="C22" s="316"/>
      <c r="D22" s="316"/>
      <c r="E22" s="316"/>
      <c r="F22" s="316"/>
      <c r="G22" s="316"/>
      <c r="H22" s="316"/>
      <c r="I22" s="317"/>
    </row>
    <row r="23" spans="2:9" ht="18" customHeight="1">
      <c r="B23" s="318" t="s">
        <v>239</v>
      </c>
      <c r="C23" s="319"/>
      <c r="D23" s="320"/>
      <c r="E23" s="321" t="s">
        <v>240</v>
      </c>
      <c r="F23" s="322"/>
      <c r="G23" s="321">
        <v>1</v>
      </c>
      <c r="H23" s="323"/>
      <c r="I23" s="322"/>
    </row>
    <row r="24" spans="2:9" ht="18" customHeight="1">
      <c r="B24" s="318" t="s">
        <v>181</v>
      </c>
      <c r="C24" s="319"/>
      <c r="D24" s="320"/>
      <c r="E24" s="321" t="s">
        <v>180</v>
      </c>
      <c r="F24" s="322"/>
      <c r="G24" s="321" t="s">
        <v>90</v>
      </c>
      <c r="H24" s="323"/>
      <c r="I24" s="322"/>
    </row>
    <row r="25" spans="2:9" ht="25.5" customHeight="1"/>
    <row r="26" spans="2:9" ht="22.5"/>
  </sheetData>
  <mergeCells count="39">
    <mergeCell ref="B13:I13"/>
    <mergeCell ref="B14:D14"/>
    <mergeCell ref="E14:F14"/>
    <mergeCell ref="G14:I14"/>
    <mergeCell ref="G18:I18"/>
    <mergeCell ref="B18:D18"/>
    <mergeCell ref="E18:F18"/>
    <mergeCell ref="B16:I16"/>
    <mergeCell ref="B15:D15"/>
    <mergeCell ref="E15:F15"/>
    <mergeCell ref="G15:I15"/>
    <mergeCell ref="B17:D17"/>
    <mergeCell ref="E17:F17"/>
    <mergeCell ref="G17:I17"/>
    <mergeCell ref="B19:D19"/>
    <mergeCell ref="E19:F19"/>
    <mergeCell ref="G19:I19"/>
    <mergeCell ref="B20:D20"/>
    <mergeCell ref="E20:F20"/>
    <mergeCell ref="G20:I20"/>
    <mergeCell ref="B22:I22"/>
    <mergeCell ref="B24:D24"/>
    <mergeCell ref="E24:F24"/>
    <mergeCell ref="G24:I24"/>
    <mergeCell ref="B21:D21"/>
    <mergeCell ref="E21:F21"/>
    <mergeCell ref="G21:I21"/>
    <mergeCell ref="B23:D23"/>
    <mergeCell ref="E23:F23"/>
    <mergeCell ref="G23:I23"/>
    <mergeCell ref="B1:D2"/>
    <mergeCell ref="B12:D12"/>
    <mergeCell ref="E12:F12"/>
    <mergeCell ref="G12:I12"/>
    <mergeCell ref="B11:I11"/>
    <mergeCell ref="B4:I4"/>
    <mergeCell ref="B6:I6"/>
    <mergeCell ref="C8:F8"/>
    <mergeCell ref="C9:F9"/>
  </mergeCells>
  <pageMargins left="0.70866141732283505" right="0.70866141732283505" top="0.74803149606299202" bottom="0" header="0.31496062992126" footer="0.31496062992126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F4552-2081-457B-9C94-0D5ECD32E84F}">
  <dimension ref="A1:I61"/>
  <sheetViews>
    <sheetView topLeftCell="A4" workbookViewId="0">
      <selection activeCell="J11" sqref="J11"/>
    </sheetView>
  </sheetViews>
  <sheetFormatPr defaultRowHeight="15.75"/>
  <cols>
    <col min="1" max="1" width="3" style="115" customWidth="1"/>
    <col min="2" max="2" width="35.140625" style="115" customWidth="1"/>
    <col min="3" max="3" width="8.7109375" style="116" customWidth="1"/>
    <col min="4" max="4" width="22.140625" style="117" customWidth="1"/>
    <col min="5" max="5" width="19.28515625" style="118" customWidth="1"/>
    <col min="6" max="6" width="17.7109375" style="118" customWidth="1"/>
    <col min="7" max="7" width="10.85546875" style="115" bestFit="1" customWidth="1"/>
    <col min="8" max="8" width="9.85546875" style="115" bestFit="1" customWidth="1"/>
    <col min="9" max="9" width="11.85546875" style="115" bestFit="1" customWidth="1"/>
    <col min="10" max="256" width="9.140625" style="115"/>
    <col min="257" max="257" width="3" style="115" customWidth="1"/>
    <col min="258" max="258" width="35.140625" style="115" customWidth="1"/>
    <col min="259" max="259" width="8.7109375" style="115" customWidth="1"/>
    <col min="260" max="260" width="22.140625" style="115" customWidth="1"/>
    <col min="261" max="261" width="19.28515625" style="115" customWidth="1"/>
    <col min="262" max="262" width="17.7109375" style="115" customWidth="1"/>
    <col min="263" max="263" width="10.85546875" style="115" bestFit="1" customWidth="1"/>
    <col min="264" max="264" width="9.85546875" style="115" bestFit="1" customWidth="1"/>
    <col min="265" max="265" width="11.85546875" style="115" bestFit="1" customWidth="1"/>
    <col min="266" max="512" width="9.140625" style="115"/>
    <col min="513" max="513" width="3" style="115" customWidth="1"/>
    <col min="514" max="514" width="35.140625" style="115" customWidth="1"/>
    <col min="515" max="515" width="8.7109375" style="115" customWidth="1"/>
    <col min="516" max="516" width="22.140625" style="115" customWidth="1"/>
    <col min="517" max="517" width="19.28515625" style="115" customWidth="1"/>
    <col min="518" max="518" width="17.7109375" style="115" customWidth="1"/>
    <col min="519" max="519" width="10.85546875" style="115" bestFit="1" customWidth="1"/>
    <col min="520" max="520" width="9.85546875" style="115" bestFit="1" customWidth="1"/>
    <col min="521" max="521" width="11.85546875" style="115" bestFit="1" customWidth="1"/>
    <col min="522" max="768" width="9.140625" style="115"/>
    <col min="769" max="769" width="3" style="115" customWidth="1"/>
    <col min="770" max="770" width="35.140625" style="115" customWidth="1"/>
    <col min="771" max="771" width="8.7109375" style="115" customWidth="1"/>
    <col min="772" max="772" width="22.140625" style="115" customWidth="1"/>
    <col min="773" max="773" width="19.28515625" style="115" customWidth="1"/>
    <col min="774" max="774" width="17.7109375" style="115" customWidth="1"/>
    <col min="775" max="775" width="10.85546875" style="115" bestFit="1" customWidth="1"/>
    <col min="776" max="776" width="9.85546875" style="115" bestFit="1" customWidth="1"/>
    <col min="777" max="777" width="11.85546875" style="115" bestFit="1" customWidth="1"/>
    <col min="778" max="1024" width="9.140625" style="115"/>
    <col min="1025" max="1025" width="3" style="115" customWidth="1"/>
    <col min="1026" max="1026" width="35.140625" style="115" customWidth="1"/>
    <col min="1027" max="1027" width="8.7109375" style="115" customWidth="1"/>
    <col min="1028" max="1028" width="22.140625" style="115" customWidth="1"/>
    <col min="1029" max="1029" width="19.28515625" style="115" customWidth="1"/>
    <col min="1030" max="1030" width="17.7109375" style="115" customWidth="1"/>
    <col min="1031" max="1031" width="10.85546875" style="115" bestFit="1" customWidth="1"/>
    <col min="1032" max="1032" width="9.85546875" style="115" bestFit="1" customWidth="1"/>
    <col min="1033" max="1033" width="11.85546875" style="115" bestFit="1" customWidth="1"/>
    <col min="1034" max="1280" width="9.140625" style="115"/>
    <col min="1281" max="1281" width="3" style="115" customWidth="1"/>
    <col min="1282" max="1282" width="35.140625" style="115" customWidth="1"/>
    <col min="1283" max="1283" width="8.7109375" style="115" customWidth="1"/>
    <col min="1284" max="1284" width="22.140625" style="115" customWidth="1"/>
    <col min="1285" max="1285" width="19.28515625" style="115" customWidth="1"/>
    <col min="1286" max="1286" width="17.7109375" style="115" customWidth="1"/>
    <col min="1287" max="1287" width="10.85546875" style="115" bestFit="1" customWidth="1"/>
    <col min="1288" max="1288" width="9.85546875" style="115" bestFit="1" customWidth="1"/>
    <col min="1289" max="1289" width="11.85546875" style="115" bestFit="1" customWidth="1"/>
    <col min="1290" max="1536" width="9.140625" style="115"/>
    <col min="1537" max="1537" width="3" style="115" customWidth="1"/>
    <col min="1538" max="1538" width="35.140625" style="115" customWidth="1"/>
    <col min="1539" max="1539" width="8.7109375" style="115" customWidth="1"/>
    <col min="1540" max="1540" width="22.140625" style="115" customWidth="1"/>
    <col min="1541" max="1541" width="19.28515625" style="115" customWidth="1"/>
    <col min="1542" max="1542" width="17.7109375" style="115" customWidth="1"/>
    <col min="1543" max="1543" width="10.85546875" style="115" bestFit="1" customWidth="1"/>
    <col min="1544" max="1544" width="9.85546875" style="115" bestFit="1" customWidth="1"/>
    <col min="1545" max="1545" width="11.85546875" style="115" bestFit="1" customWidth="1"/>
    <col min="1546" max="1792" width="9.140625" style="115"/>
    <col min="1793" max="1793" width="3" style="115" customWidth="1"/>
    <col min="1794" max="1794" width="35.140625" style="115" customWidth="1"/>
    <col min="1795" max="1795" width="8.7109375" style="115" customWidth="1"/>
    <col min="1796" max="1796" width="22.140625" style="115" customWidth="1"/>
    <col min="1797" max="1797" width="19.28515625" style="115" customWidth="1"/>
    <col min="1798" max="1798" width="17.7109375" style="115" customWidth="1"/>
    <col min="1799" max="1799" width="10.85546875" style="115" bestFit="1" customWidth="1"/>
    <col min="1800" max="1800" width="9.85546875" style="115" bestFit="1" customWidth="1"/>
    <col min="1801" max="1801" width="11.85546875" style="115" bestFit="1" customWidth="1"/>
    <col min="1802" max="2048" width="9.140625" style="115"/>
    <col min="2049" max="2049" width="3" style="115" customWidth="1"/>
    <col min="2050" max="2050" width="35.140625" style="115" customWidth="1"/>
    <col min="2051" max="2051" width="8.7109375" style="115" customWidth="1"/>
    <col min="2052" max="2052" width="22.140625" style="115" customWidth="1"/>
    <col min="2053" max="2053" width="19.28515625" style="115" customWidth="1"/>
    <col min="2054" max="2054" width="17.7109375" style="115" customWidth="1"/>
    <col min="2055" max="2055" width="10.85546875" style="115" bestFit="1" customWidth="1"/>
    <col min="2056" max="2056" width="9.85546875" style="115" bestFit="1" customWidth="1"/>
    <col min="2057" max="2057" width="11.85546875" style="115" bestFit="1" customWidth="1"/>
    <col min="2058" max="2304" width="9.140625" style="115"/>
    <col min="2305" max="2305" width="3" style="115" customWidth="1"/>
    <col min="2306" max="2306" width="35.140625" style="115" customWidth="1"/>
    <col min="2307" max="2307" width="8.7109375" style="115" customWidth="1"/>
    <col min="2308" max="2308" width="22.140625" style="115" customWidth="1"/>
    <col min="2309" max="2309" width="19.28515625" style="115" customWidth="1"/>
    <col min="2310" max="2310" width="17.7109375" style="115" customWidth="1"/>
    <col min="2311" max="2311" width="10.85546875" style="115" bestFit="1" customWidth="1"/>
    <col min="2312" max="2312" width="9.85546875" style="115" bestFit="1" customWidth="1"/>
    <col min="2313" max="2313" width="11.85546875" style="115" bestFit="1" customWidth="1"/>
    <col min="2314" max="2560" width="9.140625" style="115"/>
    <col min="2561" max="2561" width="3" style="115" customWidth="1"/>
    <col min="2562" max="2562" width="35.140625" style="115" customWidth="1"/>
    <col min="2563" max="2563" width="8.7109375" style="115" customWidth="1"/>
    <col min="2564" max="2564" width="22.140625" style="115" customWidth="1"/>
    <col min="2565" max="2565" width="19.28515625" style="115" customWidth="1"/>
    <col min="2566" max="2566" width="17.7109375" style="115" customWidth="1"/>
    <col min="2567" max="2567" width="10.85546875" style="115" bestFit="1" customWidth="1"/>
    <col min="2568" max="2568" width="9.85546875" style="115" bestFit="1" customWidth="1"/>
    <col min="2569" max="2569" width="11.85546875" style="115" bestFit="1" customWidth="1"/>
    <col min="2570" max="2816" width="9.140625" style="115"/>
    <col min="2817" max="2817" width="3" style="115" customWidth="1"/>
    <col min="2818" max="2818" width="35.140625" style="115" customWidth="1"/>
    <col min="2819" max="2819" width="8.7109375" style="115" customWidth="1"/>
    <col min="2820" max="2820" width="22.140625" style="115" customWidth="1"/>
    <col min="2821" max="2821" width="19.28515625" style="115" customWidth="1"/>
    <col min="2822" max="2822" width="17.7109375" style="115" customWidth="1"/>
    <col min="2823" max="2823" width="10.85546875" style="115" bestFit="1" customWidth="1"/>
    <col min="2824" max="2824" width="9.85546875" style="115" bestFit="1" customWidth="1"/>
    <col min="2825" max="2825" width="11.85546875" style="115" bestFit="1" customWidth="1"/>
    <col min="2826" max="3072" width="9.140625" style="115"/>
    <col min="3073" max="3073" width="3" style="115" customWidth="1"/>
    <col min="3074" max="3074" width="35.140625" style="115" customWidth="1"/>
    <col min="3075" max="3075" width="8.7109375" style="115" customWidth="1"/>
    <col min="3076" max="3076" width="22.140625" style="115" customWidth="1"/>
    <col min="3077" max="3077" width="19.28515625" style="115" customWidth="1"/>
    <col min="3078" max="3078" width="17.7109375" style="115" customWidth="1"/>
    <col min="3079" max="3079" width="10.85546875" style="115" bestFit="1" customWidth="1"/>
    <col min="3080" max="3080" width="9.85546875" style="115" bestFit="1" customWidth="1"/>
    <col min="3081" max="3081" width="11.85546875" style="115" bestFit="1" customWidth="1"/>
    <col min="3082" max="3328" width="9.140625" style="115"/>
    <col min="3329" max="3329" width="3" style="115" customWidth="1"/>
    <col min="3330" max="3330" width="35.140625" style="115" customWidth="1"/>
    <col min="3331" max="3331" width="8.7109375" style="115" customWidth="1"/>
    <col min="3332" max="3332" width="22.140625" style="115" customWidth="1"/>
    <col min="3333" max="3333" width="19.28515625" style="115" customWidth="1"/>
    <col min="3334" max="3334" width="17.7109375" style="115" customWidth="1"/>
    <col min="3335" max="3335" width="10.85546875" style="115" bestFit="1" customWidth="1"/>
    <col min="3336" max="3336" width="9.85546875" style="115" bestFit="1" customWidth="1"/>
    <col min="3337" max="3337" width="11.85546875" style="115" bestFit="1" customWidth="1"/>
    <col min="3338" max="3584" width="9.140625" style="115"/>
    <col min="3585" max="3585" width="3" style="115" customWidth="1"/>
    <col min="3586" max="3586" width="35.140625" style="115" customWidth="1"/>
    <col min="3587" max="3587" width="8.7109375" style="115" customWidth="1"/>
    <col min="3588" max="3588" width="22.140625" style="115" customWidth="1"/>
    <col min="3589" max="3589" width="19.28515625" style="115" customWidth="1"/>
    <col min="3590" max="3590" width="17.7109375" style="115" customWidth="1"/>
    <col min="3591" max="3591" width="10.85546875" style="115" bestFit="1" customWidth="1"/>
    <col min="3592" max="3592" width="9.85546875" style="115" bestFit="1" customWidth="1"/>
    <col min="3593" max="3593" width="11.85546875" style="115" bestFit="1" customWidth="1"/>
    <col min="3594" max="3840" width="9.140625" style="115"/>
    <col min="3841" max="3841" width="3" style="115" customWidth="1"/>
    <col min="3842" max="3842" width="35.140625" style="115" customWidth="1"/>
    <col min="3843" max="3843" width="8.7109375" style="115" customWidth="1"/>
    <col min="3844" max="3844" width="22.140625" style="115" customWidth="1"/>
    <col min="3845" max="3845" width="19.28515625" style="115" customWidth="1"/>
    <col min="3846" max="3846" width="17.7109375" style="115" customWidth="1"/>
    <col min="3847" max="3847" width="10.85546875" style="115" bestFit="1" customWidth="1"/>
    <col min="3848" max="3848" width="9.85546875" style="115" bestFit="1" customWidth="1"/>
    <col min="3849" max="3849" width="11.85546875" style="115" bestFit="1" customWidth="1"/>
    <col min="3850" max="4096" width="9.140625" style="115"/>
    <col min="4097" max="4097" width="3" style="115" customWidth="1"/>
    <col min="4098" max="4098" width="35.140625" style="115" customWidth="1"/>
    <col min="4099" max="4099" width="8.7109375" style="115" customWidth="1"/>
    <col min="4100" max="4100" width="22.140625" style="115" customWidth="1"/>
    <col min="4101" max="4101" width="19.28515625" style="115" customWidth="1"/>
    <col min="4102" max="4102" width="17.7109375" style="115" customWidth="1"/>
    <col min="4103" max="4103" width="10.85546875" style="115" bestFit="1" customWidth="1"/>
    <col min="4104" max="4104" width="9.85546875" style="115" bestFit="1" customWidth="1"/>
    <col min="4105" max="4105" width="11.85546875" style="115" bestFit="1" customWidth="1"/>
    <col min="4106" max="4352" width="9.140625" style="115"/>
    <col min="4353" max="4353" width="3" style="115" customWidth="1"/>
    <col min="4354" max="4354" width="35.140625" style="115" customWidth="1"/>
    <col min="4355" max="4355" width="8.7109375" style="115" customWidth="1"/>
    <col min="4356" max="4356" width="22.140625" style="115" customWidth="1"/>
    <col min="4357" max="4357" width="19.28515625" style="115" customWidth="1"/>
    <col min="4358" max="4358" width="17.7109375" style="115" customWidth="1"/>
    <col min="4359" max="4359" width="10.85546875" style="115" bestFit="1" customWidth="1"/>
    <col min="4360" max="4360" width="9.85546875" style="115" bestFit="1" customWidth="1"/>
    <col min="4361" max="4361" width="11.85546875" style="115" bestFit="1" customWidth="1"/>
    <col min="4362" max="4608" width="9.140625" style="115"/>
    <col min="4609" max="4609" width="3" style="115" customWidth="1"/>
    <col min="4610" max="4610" width="35.140625" style="115" customWidth="1"/>
    <col min="4611" max="4611" width="8.7109375" style="115" customWidth="1"/>
    <col min="4612" max="4612" width="22.140625" style="115" customWidth="1"/>
    <col min="4613" max="4613" width="19.28515625" style="115" customWidth="1"/>
    <col min="4614" max="4614" width="17.7109375" style="115" customWidth="1"/>
    <col min="4615" max="4615" width="10.85546875" style="115" bestFit="1" customWidth="1"/>
    <col min="4616" max="4616" width="9.85546875" style="115" bestFit="1" customWidth="1"/>
    <col min="4617" max="4617" width="11.85546875" style="115" bestFit="1" customWidth="1"/>
    <col min="4618" max="4864" width="9.140625" style="115"/>
    <col min="4865" max="4865" width="3" style="115" customWidth="1"/>
    <col min="4866" max="4866" width="35.140625" style="115" customWidth="1"/>
    <col min="4867" max="4867" width="8.7109375" style="115" customWidth="1"/>
    <col min="4868" max="4868" width="22.140625" style="115" customWidth="1"/>
    <col min="4869" max="4869" width="19.28515625" style="115" customWidth="1"/>
    <col min="4870" max="4870" width="17.7109375" style="115" customWidth="1"/>
    <col min="4871" max="4871" width="10.85546875" style="115" bestFit="1" customWidth="1"/>
    <col min="4872" max="4872" width="9.85546875" style="115" bestFit="1" customWidth="1"/>
    <col min="4873" max="4873" width="11.85546875" style="115" bestFit="1" customWidth="1"/>
    <col min="4874" max="5120" width="9.140625" style="115"/>
    <col min="5121" max="5121" width="3" style="115" customWidth="1"/>
    <col min="5122" max="5122" width="35.140625" style="115" customWidth="1"/>
    <col min="5123" max="5123" width="8.7109375" style="115" customWidth="1"/>
    <col min="5124" max="5124" width="22.140625" style="115" customWidth="1"/>
    <col min="5125" max="5125" width="19.28515625" style="115" customWidth="1"/>
    <col min="5126" max="5126" width="17.7109375" style="115" customWidth="1"/>
    <col min="5127" max="5127" width="10.85546875" style="115" bestFit="1" customWidth="1"/>
    <col min="5128" max="5128" width="9.85546875" style="115" bestFit="1" customWidth="1"/>
    <col min="5129" max="5129" width="11.85546875" style="115" bestFit="1" customWidth="1"/>
    <col min="5130" max="5376" width="9.140625" style="115"/>
    <col min="5377" max="5377" width="3" style="115" customWidth="1"/>
    <col min="5378" max="5378" width="35.140625" style="115" customWidth="1"/>
    <col min="5379" max="5379" width="8.7109375" style="115" customWidth="1"/>
    <col min="5380" max="5380" width="22.140625" style="115" customWidth="1"/>
    <col min="5381" max="5381" width="19.28515625" style="115" customWidth="1"/>
    <col min="5382" max="5382" width="17.7109375" style="115" customWidth="1"/>
    <col min="5383" max="5383" width="10.85546875" style="115" bestFit="1" customWidth="1"/>
    <col min="5384" max="5384" width="9.85546875" style="115" bestFit="1" customWidth="1"/>
    <col min="5385" max="5385" width="11.85546875" style="115" bestFit="1" customWidth="1"/>
    <col min="5386" max="5632" width="9.140625" style="115"/>
    <col min="5633" max="5633" width="3" style="115" customWidth="1"/>
    <col min="5634" max="5634" width="35.140625" style="115" customWidth="1"/>
    <col min="5635" max="5635" width="8.7109375" style="115" customWidth="1"/>
    <col min="5636" max="5636" width="22.140625" style="115" customWidth="1"/>
    <col min="5637" max="5637" width="19.28515625" style="115" customWidth="1"/>
    <col min="5638" max="5638" width="17.7109375" style="115" customWidth="1"/>
    <col min="5639" max="5639" width="10.85546875" style="115" bestFit="1" customWidth="1"/>
    <col min="5640" max="5640" width="9.85546875" style="115" bestFit="1" customWidth="1"/>
    <col min="5641" max="5641" width="11.85546875" style="115" bestFit="1" customWidth="1"/>
    <col min="5642" max="5888" width="9.140625" style="115"/>
    <col min="5889" max="5889" width="3" style="115" customWidth="1"/>
    <col min="5890" max="5890" width="35.140625" style="115" customWidth="1"/>
    <col min="5891" max="5891" width="8.7109375" style="115" customWidth="1"/>
    <col min="5892" max="5892" width="22.140625" style="115" customWidth="1"/>
    <col min="5893" max="5893" width="19.28515625" style="115" customWidth="1"/>
    <col min="5894" max="5894" width="17.7109375" style="115" customWidth="1"/>
    <col min="5895" max="5895" width="10.85546875" style="115" bestFit="1" customWidth="1"/>
    <col min="5896" max="5896" width="9.85546875" style="115" bestFit="1" customWidth="1"/>
    <col min="5897" max="5897" width="11.85546875" style="115" bestFit="1" customWidth="1"/>
    <col min="5898" max="6144" width="9.140625" style="115"/>
    <col min="6145" max="6145" width="3" style="115" customWidth="1"/>
    <col min="6146" max="6146" width="35.140625" style="115" customWidth="1"/>
    <col min="6147" max="6147" width="8.7109375" style="115" customWidth="1"/>
    <col min="6148" max="6148" width="22.140625" style="115" customWidth="1"/>
    <col min="6149" max="6149" width="19.28515625" style="115" customWidth="1"/>
    <col min="6150" max="6150" width="17.7109375" style="115" customWidth="1"/>
    <col min="6151" max="6151" width="10.85546875" style="115" bestFit="1" customWidth="1"/>
    <col min="6152" max="6152" width="9.85546875" style="115" bestFit="1" customWidth="1"/>
    <col min="6153" max="6153" width="11.85546875" style="115" bestFit="1" customWidth="1"/>
    <col min="6154" max="6400" width="9.140625" style="115"/>
    <col min="6401" max="6401" width="3" style="115" customWidth="1"/>
    <col min="6402" max="6402" width="35.140625" style="115" customWidth="1"/>
    <col min="6403" max="6403" width="8.7109375" style="115" customWidth="1"/>
    <col min="6404" max="6404" width="22.140625" style="115" customWidth="1"/>
    <col min="6405" max="6405" width="19.28515625" style="115" customWidth="1"/>
    <col min="6406" max="6406" width="17.7109375" style="115" customWidth="1"/>
    <col min="6407" max="6407" width="10.85546875" style="115" bestFit="1" customWidth="1"/>
    <col min="6408" max="6408" width="9.85546875" style="115" bestFit="1" customWidth="1"/>
    <col min="6409" max="6409" width="11.85546875" style="115" bestFit="1" customWidth="1"/>
    <col min="6410" max="6656" width="9.140625" style="115"/>
    <col min="6657" max="6657" width="3" style="115" customWidth="1"/>
    <col min="6658" max="6658" width="35.140625" style="115" customWidth="1"/>
    <col min="6659" max="6659" width="8.7109375" style="115" customWidth="1"/>
    <col min="6660" max="6660" width="22.140625" style="115" customWidth="1"/>
    <col min="6661" max="6661" width="19.28515625" style="115" customWidth="1"/>
    <col min="6662" max="6662" width="17.7109375" style="115" customWidth="1"/>
    <col min="6663" max="6663" width="10.85546875" style="115" bestFit="1" customWidth="1"/>
    <col min="6664" max="6664" width="9.85546875" style="115" bestFit="1" customWidth="1"/>
    <col min="6665" max="6665" width="11.85546875" style="115" bestFit="1" customWidth="1"/>
    <col min="6666" max="6912" width="9.140625" style="115"/>
    <col min="6913" max="6913" width="3" style="115" customWidth="1"/>
    <col min="6914" max="6914" width="35.140625" style="115" customWidth="1"/>
    <col min="6915" max="6915" width="8.7109375" style="115" customWidth="1"/>
    <col min="6916" max="6916" width="22.140625" style="115" customWidth="1"/>
    <col min="6917" max="6917" width="19.28515625" style="115" customWidth="1"/>
    <col min="6918" max="6918" width="17.7109375" style="115" customWidth="1"/>
    <col min="6919" max="6919" width="10.85546875" style="115" bestFit="1" customWidth="1"/>
    <col min="6920" max="6920" width="9.85546875" style="115" bestFit="1" customWidth="1"/>
    <col min="6921" max="6921" width="11.85546875" style="115" bestFit="1" customWidth="1"/>
    <col min="6922" max="7168" width="9.140625" style="115"/>
    <col min="7169" max="7169" width="3" style="115" customWidth="1"/>
    <col min="7170" max="7170" width="35.140625" style="115" customWidth="1"/>
    <col min="7171" max="7171" width="8.7109375" style="115" customWidth="1"/>
    <col min="7172" max="7172" width="22.140625" style="115" customWidth="1"/>
    <col min="7173" max="7173" width="19.28515625" style="115" customWidth="1"/>
    <col min="7174" max="7174" width="17.7109375" style="115" customWidth="1"/>
    <col min="7175" max="7175" width="10.85546875" style="115" bestFit="1" customWidth="1"/>
    <col min="7176" max="7176" width="9.85546875" style="115" bestFit="1" customWidth="1"/>
    <col min="7177" max="7177" width="11.85546875" style="115" bestFit="1" customWidth="1"/>
    <col min="7178" max="7424" width="9.140625" style="115"/>
    <col min="7425" max="7425" width="3" style="115" customWidth="1"/>
    <col min="7426" max="7426" width="35.140625" style="115" customWidth="1"/>
    <col min="7427" max="7427" width="8.7109375" style="115" customWidth="1"/>
    <col min="7428" max="7428" width="22.140625" style="115" customWidth="1"/>
    <col min="7429" max="7429" width="19.28515625" style="115" customWidth="1"/>
    <col min="7430" max="7430" width="17.7109375" style="115" customWidth="1"/>
    <col min="7431" max="7431" width="10.85546875" style="115" bestFit="1" customWidth="1"/>
    <col min="7432" max="7432" width="9.85546875" style="115" bestFit="1" customWidth="1"/>
    <col min="7433" max="7433" width="11.85546875" style="115" bestFit="1" customWidth="1"/>
    <col min="7434" max="7680" width="9.140625" style="115"/>
    <col min="7681" max="7681" width="3" style="115" customWidth="1"/>
    <col min="7682" max="7682" width="35.140625" style="115" customWidth="1"/>
    <col min="7683" max="7683" width="8.7109375" style="115" customWidth="1"/>
    <col min="7684" max="7684" width="22.140625" style="115" customWidth="1"/>
    <col min="7685" max="7685" width="19.28515625" style="115" customWidth="1"/>
    <col min="7686" max="7686" width="17.7109375" style="115" customWidth="1"/>
    <col min="7687" max="7687" width="10.85546875" style="115" bestFit="1" customWidth="1"/>
    <col min="7688" max="7688" width="9.85546875" style="115" bestFit="1" customWidth="1"/>
    <col min="7689" max="7689" width="11.85546875" style="115" bestFit="1" customWidth="1"/>
    <col min="7690" max="7936" width="9.140625" style="115"/>
    <col min="7937" max="7937" width="3" style="115" customWidth="1"/>
    <col min="7938" max="7938" width="35.140625" style="115" customWidth="1"/>
    <col min="7939" max="7939" width="8.7109375" style="115" customWidth="1"/>
    <col min="7940" max="7940" width="22.140625" style="115" customWidth="1"/>
    <col min="7941" max="7941" width="19.28515625" style="115" customWidth="1"/>
    <col min="7942" max="7942" width="17.7109375" style="115" customWidth="1"/>
    <col min="7943" max="7943" width="10.85546875" style="115" bestFit="1" customWidth="1"/>
    <col min="7944" max="7944" width="9.85546875" style="115" bestFit="1" customWidth="1"/>
    <col min="7945" max="7945" width="11.85546875" style="115" bestFit="1" customWidth="1"/>
    <col min="7946" max="8192" width="9.140625" style="115"/>
    <col min="8193" max="8193" width="3" style="115" customWidth="1"/>
    <col min="8194" max="8194" width="35.140625" style="115" customWidth="1"/>
    <col min="8195" max="8195" width="8.7109375" style="115" customWidth="1"/>
    <col min="8196" max="8196" width="22.140625" style="115" customWidth="1"/>
    <col min="8197" max="8197" width="19.28515625" style="115" customWidth="1"/>
    <col min="8198" max="8198" width="17.7109375" style="115" customWidth="1"/>
    <col min="8199" max="8199" width="10.85546875" style="115" bestFit="1" customWidth="1"/>
    <col min="8200" max="8200" width="9.85546875" style="115" bestFit="1" customWidth="1"/>
    <col min="8201" max="8201" width="11.85546875" style="115" bestFit="1" customWidth="1"/>
    <col min="8202" max="8448" width="9.140625" style="115"/>
    <col min="8449" max="8449" width="3" style="115" customWidth="1"/>
    <col min="8450" max="8450" width="35.140625" style="115" customWidth="1"/>
    <col min="8451" max="8451" width="8.7109375" style="115" customWidth="1"/>
    <col min="8452" max="8452" width="22.140625" style="115" customWidth="1"/>
    <col min="8453" max="8453" width="19.28515625" style="115" customWidth="1"/>
    <col min="8454" max="8454" width="17.7109375" style="115" customWidth="1"/>
    <col min="8455" max="8455" width="10.85546875" style="115" bestFit="1" customWidth="1"/>
    <col min="8456" max="8456" width="9.85546875" style="115" bestFit="1" customWidth="1"/>
    <col min="8457" max="8457" width="11.85546875" style="115" bestFit="1" customWidth="1"/>
    <col min="8458" max="8704" width="9.140625" style="115"/>
    <col min="8705" max="8705" width="3" style="115" customWidth="1"/>
    <col min="8706" max="8706" width="35.140625" style="115" customWidth="1"/>
    <col min="8707" max="8707" width="8.7109375" style="115" customWidth="1"/>
    <col min="8708" max="8708" width="22.140625" style="115" customWidth="1"/>
    <col min="8709" max="8709" width="19.28515625" style="115" customWidth="1"/>
    <col min="8710" max="8710" width="17.7109375" style="115" customWidth="1"/>
    <col min="8711" max="8711" width="10.85546875" style="115" bestFit="1" customWidth="1"/>
    <col min="8712" max="8712" width="9.85546875" style="115" bestFit="1" customWidth="1"/>
    <col min="8713" max="8713" width="11.85546875" style="115" bestFit="1" customWidth="1"/>
    <col min="8714" max="8960" width="9.140625" style="115"/>
    <col min="8961" max="8961" width="3" style="115" customWidth="1"/>
    <col min="8962" max="8962" width="35.140625" style="115" customWidth="1"/>
    <col min="8963" max="8963" width="8.7109375" style="115" customWidth="1"/>
    <col min="8964" max="8964" width="22.140625" style="115" customWidth="1"/>
    <col min="8965" max="8965" width="19.28515625" style="115" customWidth="1"/>
    <col min="8966" max="8966" width="17.7109375" style="115" customWidth="1"/>
    <col min="8967" max="8967" width="10.85546875" style="115" bestFit="1" customWidth="1"/>
    <col min="8968" max="8968" width="9.85546875" style="115" bestFit="1" customWidth="1"/>
    <col min="8969" max="8969" width="11.85546875" style="115" bestFit="1" customWidth="1"/>
    <col min="8970" max="9216" width="9.140625" style="115"/>
    <col min="9217" max="9217" width="3" style="115" customWidth="1"/>
    <col min="9218" max="9218" width="35.140625" style="115" customWidth="1"/>
    <col min="9219" max="9219" width="8.7109375" style="115" customWidth="1"/>
    <col min="9220" max="9220" width="22.140625" style="115" customWidth="1"/>
    <col min="9221" max="9221" width="19.28515625" style="115" customWidth="1"/>
    <col min="9222" max="9222" width="17.7109375" style="115" customWidth="1"/>
    <col min="9223" max="9223" width="10.85546875" style="115" bestFit="1" customWidth="1"/>
    <col min="9224" max="9224" width="9.85546875" style="115" bestFit="1" customWidth="1"/>
    <col min="9225" max="9225" width="11.85546875" style="115" bestFit="1" customWidth="1"/>
    <col min="9226" max="9472" width="9.140625" style="115"/>
    <col min="9473" max="9473" width="3" style="115" customWidth="1"/>
    <col min="9474" max="9474" width="35.140625" style="115" customWidth="1"/>
    <col min="9475" max="9475" width="8.7109375" style="115" customWidth="1"/>
    <col min="9476" max="9476" width="22.140625" style="115" customWidth="1"/>
    <col min="9477" max="9477" width="19.28515625" style="115" customWidth="1"/>
    <col min="9478" max="9478" width="17.7109375" style="115" customWidth="1"/>
    <col min="9479" max="9479" width="10.85546875" style="115" bestFit="1" customWidth="1"/>
    <col min="9480" max="9480" width="9.85546875" style="115" bestFit="1" customWidth="1"/>
    <col min="9481" max="9481" width="11.85546875" style="115" bestFit="1" customWidth="1"/>
    <col min="9482" max="9728" width="9.140625" style="115"/>
    <col min="9729" max="9729" width="3" style="115" customWidth="1"/>
    <col min="9730" max="9730" width="35.140625" style="115" customWidth="1"/>
    <col min="9731" max="9731" width="8.7109375" style="115" customWidth="1"/>
    <col min="9732" max="9732" width="22.140625" style="115" customWidth="1"/>
    <col min="9733" max="9733" width="19.28515625" style="115" customWidth="1"/>
    <col min="9734" max="9734" width="17.7109375" style="115" customWidth="1"/>
    <col min="9735" max="9735" width="10.85546875" style="115" bestFit="1" customWidth="1"/>
    <col min="9736" max="9736" width="9.85546875" style="115" bestFit="1" customWidth="1"/>
    <col min="9737" max="9737" width="11.85546875" style="115" bestFit="1" customWidth="1"/>
    <col min="9738" max="9984" width="9.140625" style="115"/>
    <col min="9985" max="9985" width="3" style="115" customWidth="1"/>
    <col min="9986" max="9986" width="35.140625" style="115" customWidth="1"/>
    <col min="9987" max="9987" width="8.7109375" style="115" customWidth="1"/>
    <col min="9988" max="9988" width="22.140625" style="115" customWidth="1"/>
    <col min="9989" max="9989" width="19.28515625" style="115" customWidth="1"/>
    <col min="9990" max="9990" width="17.7109375" style="115" customWidth="1"/>
    <col min="9991" max="9991" width="10.85546875" style="115" bestFit="1" customWidth="1"/>
    <col min="9992" max="9992" width="9.85546875" style="115" bestFit="1" customWidth="1"/>
    <col min="9993" max="9993" width="11.85546875" style="115" bestFit="1" customWidth="1"/>
    <col min="9994" max="10240" width="9.140625" style="115"/>
    <col min="10241" max="10241" width="3" style="115" customWidth="1"/>
    <col min="10242" max="10242" width="35.140625" style="115" customWidth="1"/>
    <col min="10243" max="10243" width="8.7109375" style="115" customWidth="1"/>
    <col min="10244" max="10244" width="22.140625" style="115" customWidth="1"/>
    <col min="10245" max="10245" width="19.28515625" style="115" customWidth="1"/>
    <col min="10246" max="10246" width="17.7109375" style="115" customWidth="1"/>
    <col min="10247" max="10247" width="10.85546875" style="115" bestFit="1" customWidth="1"/>
    <col min="10248" max="10248" width="9.85546875" style="115" bestFit="1" customWidth="1"/>
    <col min="10249" max="10249" width="11.85546875" style="115" bestFit="1" customWidth="1"/>
    <col min="10250" max="10496" width="9.140625" style="115"/>
    <col min="10497" max="10497" width="3" style="115" customWidth="1"/>
    <col min="10498" max="10498" width="35.140625" style="115" customWidth="1"/>
    <col min="10499" max="10499" width="8.7109375" style="115" customWidth="1"/>
    <col min="10500" max="10500" width="22.140625" style="115" customWidth="1"/>
    <col min="10501" max="10501" width="19.28515625" style="115" customWidth="1"/>
    <col min="10502" max="10502" width="17.7109375" style="115" customWidth="1"/>
    <col min="10503" max="10503" width="10.85546875" style="115" bestFit="1" customWidth="1"/>
    <col min="10504" max="10504" width="9.85546875" style="115" bestFit="1" customWidth="1"/>
    <col min="10505" max="10505" width="11.85546875" style="115" bestFit="1" customWidth="1"/>
    <col min="10506" max="10752" width="9.140625" style="115"/>
    <col min="10753" max="10753" width="3" style="115" customWidth="1"/>
    <col min="10754" max="10754" width="35.140625" style="115" customWidth="1"/>
    <col min="10755" max="10755" width="8.7109375" style="115" customWidth="1"/>
    <col min="10756" max="10756" width="22.140625" style="115" customWidth="1"/>
    <col min="10757" max="10757" width="19.28515625" style="115" customWidth="1"/>
    <col min="10758" max="10758" width="17.7109375" style="115" customWidth="1"/>
    <col min="10759" max="10759" width="10.85546875" style="115" bestFit="1" customWidth="1"/>
    <col min="10760" max="10760" width="9.85546875" style="115" bestFit="1" customWidth="1"/>
    <col min="10761" max="10761" width="11.85546875" style="115" bestFit="1" customWidth="1"/>
    <col min="10762" max="11008" width="9.140625" style="115"/>
    <col min="11009" max="11009" width="3" style="115" customWidth="1"/>
    <col min="11010" max="11010" width="35.140625" style="115" customWidth="1"/>
    <col min="11011" max="11011" width="8.7109375" style="115" customWidth="1"/>
    <col min="11012" max="11012" width="22.140625" style="115" customWidth="1"/>
    <col min="11013" max="11013" width="19.28515625" style="115" customWidth="1"/>
    <col min="11014" max="11014" width="17.7109375" style="115" customWidth="1"/>
    <col min="11015" max="11015" width="10.85546875" style="115" bestFit="1" customWidth="1"/>
    <col min="11016" max="11016" width="9.85546875" style="115" bestFit="1" customWidth="1"/>
    <col min="11017" max="11017" width="11.85546875" style="115" bestFit="1" customWidth="1"/>
    <col min="11018" max="11264" width="9.140625" style="115"/>
    <col min="11265" max="11265" width="3" style="115" customWidth="1"/>
    <col min="11266" max="11266" width="35.140625" style="115" customWidth="1"/>
    <col min="11267" max="11267" width="8.7109375" style="115" customWidth="1"/>
    <col min="11268" max="11268" width="22.140625" style="115" customWidth="1"/>
    <col min="11269" max="11269" width="19.28515625" style="115" customWidth="1"/>
    <col min="11270" max="11270" width="17.7109375" style="115" customWidth="1"/>
    <col min="11271" max="11271" width="10.85546875" style="115" bestFit="1" customWidth="1"/>
    <col min="11272" max="11272" width="9.85546875" style="115" bestFit="1" customWidth="1"/>
    <col min="11273" max="11273" width="11.85546875" style="115" bestFit="1" customWidth="1"/>
    <col min="11274" max="11520" width="9.140625" style="115"/>
    <col min="11521" max="11521" width="3" style="115" customWidth="1"/>
    <col min="11522" max="11522" width="35.140625" style="115" customWidth="1"/>
    <col min="11523" max="11523" width="8.7109375" style="115" customWidth="1"/>
    <col min="11524" max="11524" width="22.140625" style="115" customWidth="1"/>
    <col min="11525" max="11525" width="19.28515625" style="115" customWidth="1"/>
    <col min="11526" max="11526" width="17.7109375" style="115" customWidth="1"/>
    <col min="11527" max="11527" width="10.85546875" style="115" bestFit="1" customWidth="1"/>
    <col min="11528" max="11528" width="9.85546875" style="115" bestFit="1" customWidth="1"/>
    <col min="11529" max="11529" width="11.85546875" style="115" bestFit="1" customWidth="1"/>
    <col min="11530" max="11776" width="9.140625" style="115"/>
    <col min="11777" max="11777" width="3" style="115" customWidth="1"/>
    <col min="11778" max="11778" width="35.140625" style="115" customWidth="1"/>
    <col min="11779" max="11779" width="8.7109375" style="115" customWidth="1"/>
    <col min="11780" max="11780" width="22.140625" style="115" customWidth="1"/>
    <col min="11781" max="11781" width="19.28515625" style="115" customWidth="1"/>
    <col min="11782" max="11782" width="17.7109375" style="115" customWidth="1"/>
    <col min="11783" max="11783" width="10.85546875" style="115" bestFit="1" customWidth="1"/>
    <col min="11784" max="11784" width="9.85546875" style="115" bestFit="1" customWidth="1"/>
    <col min="11785" max="11785" width="11.85546875" style="115" bestFit="1" customWidth="1"/>
    <col min="11786" max="12032" width="9.140625" style="115"/>
    <col min="12033" max="12033" width="3" style="115" customWidth="1"/>
    <col min="12034" max="12034" width="35.140625" style="115" customWidth="1"/>
    <col min="12035" max="12035" width="8.7109375" style="115" customWidth="1"/>
    <col min="12036" max="12036" width="22.140625" style="115" customWidth="1"/>
    <col min="12037" max="12037" width="19.28515625" style="115" customWidth="1"/>
    <col min="12038" max="12038" width="17.7109375" style="115" customWidth="1"/>
    <col min="12039" max="12039" width="10.85546875" style="115" bestFit="1" customWidth="1"/>
    <col min="12040" max="12040" width="9.85546875" style="115" bestFit="1" customWidth="1"/>
    <col min="12041" max="12041" width="11.85546875" style="115" bestFit="1" customWidth="1"/>
    <col min="12042" max="12288" width="9.140625" style="115"/>
    <col min="12289" max="12289" width="3" style="115" customWidth="1"/>
    <col min="12290" max="12290" width="35.140625" style="115" customWidth="1"/>
    <col min="12291" max="12291" width="8.7109375" style="115" customWidth="1"/>
    <col min="12292" max="12292" width="22.140625" style="115" customWidth="1"/>
    <col min="12293" max="12293" width="19.28515625" style="115" customWidth="1"/>
    <col min="12294" max="12294" width="17.7109375" style="115" customWidth="1"/>
    <col min="12295" max="12295" width="10.85546875" style="115" bestFit="1" customWidth="1"/>
    <col min="12296" max="12296" width="9.85546875" style="115" bestFit="1" customWidth="1"/>
    <col min="12297" max="12297" width="11.85546875" style="115" bestFit="1" customWidth="1"/>
    <col min="12298" max="12544" width="9.140625" style="115"/>
    <col min="12545" max="12545" width="3" style="115" customWidth="1"/>
    <col min="12546" max="12546" width="35.140625" style="115" customWidth="1"/>
    <col min="12547" max="12547" width="8.7109375" style="115" customWidth="1"/>
    <col min="12548" max="12548" width="22.140625" style="115" customWidth="1"/>
    <col min="12549" max="12549" width="19.28515625" style="115" customWidth="1"/>
    <col min="12550" max="12550" width="17.7109375" style="115" customWidth="1"/>
    <col min="12551" max="12551" width="10.85546875" style="115" bestFit="1" customWidth="1"/>
    <col min="12552" max="12552" width="9.85546875" style="115" bestFit="1" customWidth="1"/>
    <col min="12553" max="12553" width="11.85546875" style="115" bestFit="1" customWidth="1"/>
    <col min="12554" max="12800" width="9.140625" style="115"/>
    <col min="12801" max="12801" width="3" style="115" customWidth="1"/>
    <col min="12802" max="12802" width="35.140625" style="115" customWidth="1"/>
    <col min="12803" max="12803" width="8.7109375" style="115" customWidth="1"/>
    <col min="12804" max="12804" width="22.140625" style="115" customWidth="1"/>
    <col min="12805" max="12805" width="19.28515625" style="115" customWidth="1"/>
    <col min="12806" max="12806" width="17.7109375" style="115" customWidth="1"/>
    <col min="12807" max="12807" width="10.85546875" style="115" bestFit="1" customWidth="1"/>
    <col min="12808" max="12808" width="9.85546875" style="115" bestFit="1" customWidth="1"/>
    <col min="12809" max="12809" width="11.85546875" style="115" bestFit="1" customWidth="1"/>
    <col min="12810" max="13056" width="9.140625" style="115"/>
    <col min="13057" max="13057" width="3" style="115" customWidth="1"/>
    <col min="13058" max="13058" width="35.140625" style="115" customWidth="1"/>
    <col min="13059" max="13059" width="8.7109375" style="115" customWidth="1"/>
    <col min="13060" max="13060" width="22.140625" style="115" customWidth="1"/>
    <col min="13061" max="13061" width="19.28515625" style="115" customWidth="1"/>
    <col min="13062" max="13062" width="17.7109375" style="115" customWidth="1"/>
    <col min="13063" max="13063" width="10.85546875" style="115" bestFit="1" customWidth="1"/>
    <col min="13064" max="13064" width="9.85546875" style="115" bestFit="1" customWidth="1"/>
    <col min="13065" max="13065" width="11.85546875" style="115" bestFit="1" customWidth="1"/>
    <col min="13066" max="13312" width="9.140625" style="115"/>
    <col min="13313" max="13313" width="3" style="115" customWidth="1"/>
    <col min="13314" max="13314" width="35.140625" style="115" customWidth="1"/>
    <col min="13315" max="13315" width="8.7109375" style="115" customWidth="1"/>
    <col min="13316" max="13316" width="22.140625" style="115" customWidth="1"/>
    <col min="13317" max="13317" width="19.28515625" style="115" customWidth="1"/>
    <col min="13318" max="13318" width="17.7109375" style="115" customWidth="1"/>
    <col min="13319" max="13319" width="10.85546875" style="115" bestFit="1" customWidth="1"/>
    <col min="13320" max="13320" width="9.85546875" style="115" bestFit="1" customWidth="1"/>
    <col min="13321" max="13321" width="11.85546875" style="115" bestFit="1" customWidth="1"/>
    <col min="13322" max="13568" width="9.140625" style="115"/>
    <col min="13569" max="13569" width="3" style="115" customWidth="1"/>
    <col min="13570" max="13570" width="35.140625" style="115" customWidth="1"/>
    <col min="13571" max="13571" width="8.7109375" style="115" customWidth="1"/>
    <col min="13572" max="13572" width="22.140625" style="115" customWidth="1"/>
    <col min="13573" max="13573" width="19.28515625" style="115" customWidth="1"/>
    <col min="13574" max="13574" width="17.7109375" style="115" customWidth="1"/>
    <col min="13575" max="13575" width="10.85546875" style="115" bestFit="1" customWidth="1"/>
    <col min="13576" max="13576" width="9.85546875" style="115" bestFit="1" customWidth="1"/>
    <col min="13577" max="13577" width="11.85546875" style="115" bestFit="1" customWidth="1"/>
    <col min="13578" max="13824" width="9.140625" style="115"/>
    <col min="13825" max="13825" width="3" style="115" customWidth="1"/>
    <col min="13826" max="13826" width="35.140625" style="115" customWidth="1"/>
    <col min="13827" max="13827" width="8.7109375" style="115" customWidth="1"/>
    <col min="13828" max="13828" width="22.140625" style="115" customWidth="1"/>
    <col min="13829" max="13829" width="19.28515625" style="115" customWidth="1"/>
    <col min="13830" max="13830" width="17.7109375" style="115" customWidth="1"/>
    <col min="13831" max="13831" width="10.85546875" style="115" bestFit="1" customWidth="1"/>
    <col min="13832" max="13832" width="9.85546875" style="115" bestFit="1" customWidth="1"/>
    <col min="13833" max="13833" width="11.85546875" style="115" bestFit="1" customWidth="1"/>
    <col min="13834" max="14080" width="9.140625" style="115"/>
    <col min="14081" max="14081" width="3" style="115" customWidth="1"/>
    <col min="14082" max="14082" width="35.140625" style="115" customWidth="1"/>
    <col min="14083" max="14083" width="8.7109375" style="115" customWidth="1"/>
    <col min="14084" max="14084" width="22.140625" style="115" customWidth="1"/>
    <col min="14085" max="14085" width="19.28515625" style="115" customWidth="1"/>
    <col min="14086" max="14086" width="17.7109375" style="115" customWidth="1"/>
    <col min="14087" max="14087" width="10.85546875" style="115" bestFit="1" customWidth="1"/>
    <col min="14088" max="14088" width="9.85546875" style="115" bestFit="1" customWidth="1"/>
    <col min="14089" max="14089" width="11.85546875" style="115" bestFit="1" customWidth="1"/>
    <col min="14090" max="14336" width="9.140625" style="115"/>
    <col min="14337" max="14337" width="3" style="115" customWidth="1"/>
    <col min="14338" max="14338" width="35.140625" style="115" customWidth="1"/>
    <col min="14339" max="14339" width="8.7109375" style="115" customWidth="1"/>
    <col min="14340" max="14340" width="22.140625" style="115" customWidth="1"/>
    <col min="14341" max="14341" width="19.28515625" style="115" customWidth="1"/>
    <col min="14342" max="14342" width="17.7109375" style="115" customWidth="1"/>
    <col min="14343" max="14343" width="10.85546875" style="115" bestFit="1" customWidth="1"/>
    <col min="14344" max="14344" width="9.85546875" style="115" bestFit="1" customWidth="1"/>
    <col min="14345" max="14345" width="11.85546875" style="115" bestFit="1" customWidth="1"/>
    <col min="14346" max="14592" width="9.140625" style="115"/>
    <col min="14593" max="14593" width="3" style="115" customWidth="1"/>
    <col min="14594" max="14594" width="35.140625" style="115" customWidth="1"/>
    <col min="14595" max="14595" width="8.7109375" style="115" customWidth="1"/>
    <col min="14596" max="14596" width="22.140625" style="115" customWidth="1"/>
    <col min="14597" max="14597" width="19.28515625" style="115" customWidth="1"/>
    <col min="14598" max="14598" width="17.7109375" style="115" customWidth="1"/>
    <col min="14599" max="14599" width="10.85546875" style="115" bestFit="1" customWidth="1"/>
    <col min="14600" max="14600" width="9.85546875" style="115" bestFit="1" customWidth="1"/>
    <col min="14601" max="14601" width="11.85546875" style="115" bestFit="1" customWidth="1"/>
    <col min="14602" max="14848" width="9.140625" style="115"/>
    <col min="14849" max="14849" width="3" style="115" customWidth="1"/>
    <col min="14850" max="14850" width="35.140625" style="115" customWidth="1"/>
    <col min="14851" max="14851" width="8.7109375" style="115" customWidth="1"/>
    <col min="14852" max="14852" width="22.140625" style="115" customWidth="1"/>
    <col min="14853" max="14853" width="19.28515625" style="115" customWidth="1"/>
    <col min="14854" max="14854" width="17.7109375" style="115" customWidth="1"/>
    <col min="14855" max="14855" width="10.85546875" style="115" bestFit="1" customWidth="1"/>
    <col min="14856" max="14856" width="9.85546875" style="115" bestFit="1" customWidth="1"/>
    <col min="14857" max="14857" width="11.85546875" style="115" bestFit="1" customWidth="1"/>
    <col min="14858" max="15104" width="9.140625" style="115"/>
    <col min="15105" max="15105" width="3" style="115" customWidth="1"/>
    <col min="15106" max="15106" width="35.140625" style="115" customWidth="1"/>
    <col min="15107" max="15107" width="8.7109375" style="115" customWidth="1"/>
    <col min="15108" max="15108" width="22.140625" style="115" customWidth="1"/>
    <col min="15109" max="15109" width="19.28515625" style="115" customWidth="1"/>
    <col min="15110" max="15110" width="17.7109375" style="115" customWidth="1"/>
    <col min="15111" max="15111" width="10.85546875" style="115" bestFit="1" customWidth="1"/>
    <col min="15112" max="15112" width="9.85546875" style="115" bestFit="1" customWidth="1"/>
    <col min="15113" max="15113" width="11.85546875" style="115" bestFit="1" customWidth="1"/>
    <col min="15114" max="15360" width="9.140625" style="115"/>
    <col min="15361" max="15361" width="3" style="115" customWidth="1"/>
    <col min="15362" max="15362" width="35.140625" style="115" customWidth="1"/>
    <col min="15363" max="15363" width="8.7109375" style="115" customWidth="1"/>
    <col min="15364" max="15364" width="22.140625" style="115" customWidth="1"/>
    <col min="15365" max="15365" width="19.28515625" style="115" customWidth="1"/>
    <col min="15366" max="15366" width="17.7109375" style="115" customWidth="1"/>
    <col min="15367" max="15367" width="10.85546875" style="115" bestFit="1" customWidth="1"/>
    <col min="15368" max="15368" width="9.85546875" style="115" bestFit="1" customWidth="1"/>
    <col min="15369" max="15369" width="11.85546875" style="115" bestFit="1" customWidth="1"/>
    <col min="15370" max="15616" width="9.140625" style="115"/>
    <col min="15617" max="15617" width="3" style="115" customWidth="1"/>
    <col min="15618" max="15618" width="35.140625" style="115" customWidth="1"/>
    <col min="15619" max="15619" width="8.7109375" style="115" customWidth="1"/>
    <col min="15620" max="15620" width="22.140625" style="115" customWidth="1"/>
    <col min="15621" max="15621" width="19.28515625" style="115" customWidth="1"/>
    <col min="15622" max="15622" width="17.7109375" style="115" customWidth="1"/>
    <col min="15623" max="15623" width="10.85546875" style="115" bestFit="1" customWidth="1"/>
    <col min="15624" max="15624" width="9.85546875" style="115" bestFit="1" customWidth="1"/>
    <col min="15625" max="15625" width="11.85546875" style="115" bestFit="1" customWidth="1"/>
    <col min="15626" max="15872" width="9.140625" style="115"/>
    <col min="15873" max="15873" width="3" style="115" customWidth="1"/>
    <col min="15874" max="15874" width="35.140625" style="115" customWidth="1"/>
    <col min="15875" max="15875" width="8.7109375" style="115" customWidth="1"/>
    <col min="15876" max="15876" width="22.140625" style="115" customWidth="1"/>
    <col min="15877" max="15877" width="19.28515625" style="115" customWidth="1"/>
    <col min="15878" max="15878" width="17.7109375" style="115" customWidth="1"/>
    <col min="15879" max="15879" width="10.85546875" style="115" bestFit="1" customWidth="1"/>
    <col min="15880" max="15880" width="9.85546875" style="115" bestFit="1" customWidth="1"/>
    <col min="15881" max="15881" width="11.85546875" style="115" bestFit="1" customWidth="1"/>
    <col min="15882" max="16128" width="9.140625" style="115"/>
    <col min="16129" max="16129" width="3" style="115" customWidth="1"/>
    <col min="16130" max="16130" width="35.140625" style="115" customWidth="1"/>
    <col min="16131" max="16131" width="8.7109375" style="115" customWidth="1"/>
    <col min="16132" max="16132" width="22.140625" style="115" customWidth="1"/>
    <col min="16133" max="16133" width="19.28515625" style="115" customWidth="1"/>
    <col min="16134" max="16134" width="17.7109375" style="115" customWidth="1"/>
    <col min="16135" max="16135" width="10.85546875" style="115" bestFit="1" customWidth="1"/>
    <col min="16136" max="16136" width="9.85546875" style="115" bestFit="1" customWidth="1"/>
    <col min="16137" max="16137" width="11.85546875" style="115" bestFit="1" customWidth="1"/>
    <col min="16138" max="16384" width="9.140625" style="115"/>
  </cols>
  <sheetData>
    <row r="1" spans="1:9" ht="18" customHeight="1">
      <c r="B1" s="334" t="s">
        <v>0</v>
      </c>
      <c r="C1" s="334"/>
      <c r="D1" s="334"/>
      <c r="E1" s="334"/>
      <c r="F1" s="148"/>
      <c r="H1" s="149"/>
      <c r="I1" s="149"/>
    </row>
    <row r="2" spans="1:9" ht="18" customHeight="1">
      <c r="B2" s="334" t="s">
        <v>312</v>
      </c>
      <c r="C2" s="334"/>
      <c r="D2" s="334"/>
      <c r="E2" s="334"/>
      <c r="F2" s="334"/>
      <c r="H2" s="149"/>
      <c r="I2" s="149"/>
    </row>
    <row r="3" spans="1:9" ht="18" customHeight="1">
      <c r="B3" s="147" t="s">
        <v>313</v>
      </c>
      <c r="C3" s="150"/>
      <c r="D3" s="151"/>
      <c r="E3" s="148"/>
      <c r="F3" s="148"/>
      <c r="H3" s="149"/>
      <c r="I3" s="149"/>
    </row>
    <row r="4" spans="1:9" ht="18" customHeight="1">
      <c r="B4" s="147"/>
      <c r="C4" s="150"/>
      <c r="D4" s="151"/>
      <c r="E4" s="148"/>
      <c r="F4" s="148"/>
      <c r="H4" s="149"/>
      <c r="I4" s="149"/>
    </row>
    <row r="5" spans="1:9" ht="18" customHeight="1">
      <c r="B5" s="147"/>
      <c r="C5" s="150"/>
      <c r="D5" s="151"/>
      <c r="E5" s="148"/>
      <c r="F5" s="148"/>
      <c r="H5" s="149"/>
      <c r="I5" s="149"/>
    </row>
    <row r="6" spans="1:9" ht="23.25">
      <c r="A6" s="179"/>
      <c r="B6" s="327" t="s">
        <v>323</v>
      </c>
      <c r="C6" s="328"/>
      <c r="D6" s="328"/>
      <c r="E6" s="328"/>
      <c r="F6" s="328"/>
    </row>
    <row r="7" spans="1:9">
      <c r="A7" s="179"/>
      <c r="B7" s="180" t="s">
        <v>41</v>
      </c>
      <c r="C7" s="181" t="s">
        <v>20</v>
      </c>
      <c r="D7" s="182" t="s">
        <v>315</v>
      </c>
      <c r="E7" s="183" t="s">
        <v>316</v>
      </c>
      <c r="F7" s="183" t="s">
        <v>317</v>
      </c>
    </row>
    <row r="8" spans="1:9" ht="17.100000000000001" customHeight="1">
      <c r="A8" s="179"/>
      <c r="B8" s="329" t="s">
        <v>29</v>
      </c>
      <c r="C8" s="330"/>
      <c r="D8" s="330"/>
      <c r="E8" s="330"/>
      <c r="F8" s="331"/>
    </row>
    <row r="9" spans="1:9" s="187" customFormat="1" ht="17.100000000000001" customHeight="1">
      <c r="A9" s="184"/>
      <c r="B9" s="185" t="s">
        <v>324</v>
      </c>
      <c r="C9" s="185" t="s">
        <v>45</v>
      </c>
      <c r="D9" s="186">
        <v>10</v>
      </c>
      <c r="E9" s="185">
        <v>40000000</v>
      </c>
      <c r="F9" s="185">
        <v>4000000</v>
      </c>
    </row>
    <row r="10" spans="1:9" ht="17.100000000000001" customHeight="1">
      <c r="A10" s="175"/>
      <c r="B10" s="177" t="s">
        <v>320</v>
      </c>
      <c r="C10" s="178"/>
      <c r="D10" s="158">
        <f>SUM(D9)</f>
        <v>10</v>
      </c>
      <c r="E10" s="176">
        <f>SUM(E9)</f>
        <v>40000000</v>
      </c>
      <c r="F10" s="176">
        <f>SUM(F9)</f>
        <v>4000000</v>
      </c>
    </row>
    <row r="11" spans="1:9">
      <c r="A11" s="179"/>
      <c r="B11" s="332" t="s">
        <v>40</v>
      </c>
      <c r="C11" s="333"/>
      <c r="D11" s="158">
        <f>D10</f>
        <v>10</v>
      </c>
      <c r="E11" s="158">
        <f>E10</f>
        <v>40000000</v>
      </c>
      <c r="F11" s="158">
        <f>F10</f>
        <v>4000000</v>
      </c>
    </row>
    <row r="12" spans="1:9">
      <c r="A12" s="179"/>
      <c r="B12" s="179"/>
      <c r="C12" s="175"/>
    </row>
    <row r="13" spans="1:9">
      <c r="A13" s="179"/>
      <c r="B13" s="179"/>
      <c r="C13" s="175"/>
    </row>
    <row r="14" spans="1:9">
      <c r="A14" s="179"/>
      <c r="B14" s="179"/>
      <c r="C14" s="175"/>
    </row>
    <row r="15" spans="1:9">
      <c r="A15" s="179"/>
      <c r="B15" s="179"/>
      <c r="C15" s="175"/>
    </row>
    <row r="16" spans="1:9">
      <c r="A16" s="179"/>
      <c r="B16" s="179"/>
      <c r="C16" s="175"/>
    </row>
    <row r="17" spans="1:3">
      <c r="A17" s="179"/>
      <c r="B17" s="179"/>
      <c r="C17" s="175"/>
    </row>
    <row r="18" spans="1:3">
      <c r="A18" s="179"/>
      <c r="B18" s="179"/>
      <c r="C18" s="175"/>
    </row>
    <row r="19" spans="1:3">
      <c r="A19" s="179"/>
      <c r="B19" s="179"/>
      <c r="C19" s="175"/>
    </row>
    <row r="20" spans="1:3">
      <c r="A20" s="179"/>
      <c r="B20" s="179"/>
      <c r="C20" s="175"/>
    </row>
    <row r="21" spans="1:3">
      <c r="A21" s="179"/>
      <c r="B21" s="179"/>
      <c r="C21" s="175"/>
    </row>
    <row r="22" spans="1:3">
      <c r="A22" s="179"/>
      <c r="B22" s="179"/>
      <c r="C22" s="175"/>
    </row>
    <row r="23" spans="1:3">
      <c r="A23" s="179"/>
      <c r="B23" s="179"/>
      <c r="C23" s="175"/>
    </row>
    <row r="24" spans="1:3">
      <c r="A24" s="179"/>
      <c r="B24" s="179"/>
      <c r="C24" s="175"/>
    </row>
    <row r="25" spans="1:3">
      <c r="A25" s="179"/>
      <c r="B25" s="179"/>
      <c r="C25" s="175"/>
    </row>
    <row r="26" spans="1:3">
      <c r="A26" s="179"/>
      <c r="B26" s="179"/>
      <c r="C26" s="175"/>
    </row>
    <row r="27" spans="1:3">
      <c r="A27" s="179"/>
      <c r="B27" s="179"/>
      <c r="C27" s="175"/>
    </row>
    <row r="28" spans="1:3">
      <c r="A28" s="179"/>
      <c r="B28" s="179"/>
      <c r="C28" s="175"/>
    </row>
    <row r="29" spans="1:3">
      <c r="A29" s="179"/>
      <c r="B29" s="179"/>
      <c r="C29" s="175"/>
    </row>
    <row r="30" spans="1:3">
      <c r="A30" s="179"/>
      <c r="B30" s="179"/>
      <c r="C30" s="175"/>
    </row>
    <row r="31" spans="1:3">
      <c r="A31" s="179"/>
      <c r="B31" s="179"/>
      <c r="C31" s="175"/>
    </row>
    <row r="32" spans="1:3">
      <c r="A32" s="179"/>
      <c r="B32" s="179"/>
      <c r="C32" s="175"/>
    </row>
    <row r="33" spans="1:3">
      <c r="A33" s="179"/>
      <c r="B33" s="179"/>
      <c r="C33" s="175"/>
    </row>
    <row r="34" spans="1:3">
      <c r="A34" s="179"/>
      <c r="B34" s="179"/>
      <c r="C34" s="175"/>
    </row>
    <row r="35" spans="1:3">
      <c r="A35" s="179"/>
      <c r="B35" s="179"/>
      <c r="C35" s="175"/>
    </row>
    <row r="36" spans="1:3">
      <c r="A36" s="179"/>
      <c r="B36" s="179"/>
      <c r="C36" s="175"/>
    </row>
    <row r="37" spans="1:3">
      <c r="A37" s="179"/>
      <c r="B37" s="179"/>
      <c r="C37" s="175"/>
    </row>
    <row r="38" spans="1:3">
      <c r="A38" s="179"/>
      <c r="B38" s="179"/>
      <c r="C38" s="175"/>
    </row>
    <row r="39" spans="1:3">
      <c r="A39" s="179"/>
      <c r="B39" s="179"/>
      <c r="C39" s="175"/>
    </row>
    <row r="40" spans="1:3">
      <c r="A40" s="179"/>
      <c r="B40" s="179"/>
      <c r="C40" s="175"/>
    </row>
    <row r="41" spans="1:3">
      <c r="A41" s="179"/>
      <c r="B41" s="179"/>
      <c r="C41" s="175"/>
    </row>
    <row r="42" spans="1:3">
      <c r="A42" s="179"/>
      <c r="B42" s="179"/>
      <c r="C42" s="175"/>
    </row>
    <row r="43" spans="1:3">
      <c r="A43" s="179"/>
      <c r="B43" s="179"/>
      <c r="C43" s="175"/>
    </row>
    <row r="44" spans="1:3">
      <c r="A44" s="179"/>
      <c r="B44" s="179"/>
      <c r="C44" s="175"/>
    </row>
    <row r="45" spans="1:3">
      <c r="A45" s="179"/>
      <c r="B45" s="179"/>
      <c r="C45" s="175"/>
    </row>
    <row r="46" spans="1:3">
      <c r="A46" s="179"/>
      <c r="B46" s="179"/>
      <c r="C46" s="175"/>
    </row>
    <row r="47" spans="1:3">
      <c r="A47" s="179"/>
      <c r="B47" s="179"/>
      <c r="C47" s="175"/>
    </row>
    <row r="48" spans="1:3">
      <c r="A48" s="179"/>
      <c r="B48" s="179"/>
      <c r="C48" s="175"/>
    </row>
    <row r="49" spans="1:3">
      <c r="A49" s="179"/>
      <c r="B49" s="179"/>
      <c r="C49" s="175"/>
    </row>
    <row r="50" spans="1:3">
      <c r="A50" s="179"/>
      <c r="B50" s="179"/>
      <c r="C50" s="175"/>
    </row>
    <row r="51" spans="1:3">
      <c r="A51" s="179"/>
      <c r="B51" s="179"/>
      <c r="C51" s="175"/>
    </row>
    <row r="52" spans="1:3">
      <c r="A52" s="179"/>
      <c r="B52" s="179"/>
      <c r="C52" s="175"/>
    </row>
    <row r="53" spans="1:3">
      <c r="A53" s="179"/>
      <c r="B53" s="179"/>
      <c r="C53" s="175"/>
    </row>
    <row r="54" spans="1:3">
      <c r="A54" s="179"/>
      <c r="B54" s="179"/>
      <c r="C54" s="175"/>
    </row>
    <row r="55" spans="1:3">
      <c r="A55" s="179"/>
      <c r="B55" s="179"/>
      <c r="C55" s="175"/>
    </row>
    <row r="56" spans="1:3">
      <c r="A56" s="179"/>
      <c r="B56" s="179"/>
      <c r="C56" s="175"/>
    </row>
    <row r="57" spans="1:3">
      <c r="A57" s="179"/>
      <c r="B57" s="179"/>
      <c r="C57" s="175"/>
    </row>
    <row r="58" spans="1:3">
      <c r="A58" s="179"/>
      <c r="B58" s="179"/>
      <c r="C58" s="175"/>
    </row>
    <row r="59" spans="1:3">
      <c r="A59" s="179"/>
      <c r="B59" s="179"/>
      <c r="C59" s="175"/>
    </row>
    <row r="60" spans="1:3">
      <c r="A60" s="179"/>
      <c r="B60" s="179"/>
      <c r="C60" s="175"/>
    </row>
    <row r="61" spans="1:3">
      <c r="A61" s="179"/>
      <c r="B61" s="179"/>
      <c r="C61" s="175"/>
    </row>
  </sheetData>
  <mergeCells count="5">
    <mergeCell ref="B6:F6"/>
    <mergeCell ref="B8:F8"/>
    <mergeCell ref="B11:C11"/>
    <mergeCell ref="B1:E1"/>
    <mergeCell ref="B2:F2"/>
  </mergeCells>
  <pageMargins left="0.7" right="0.7" top="0.75" bottom="0.75" header="0.3" footer="0.3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77"/>
  <sheetViews>
    <sheetView topLeftCell="A7" workbookViewId="0">
      <selection sqref="A1:XFD1048576"/>
    </sheetView>
  </sheetViews>
  <sheetFormatPr defaultRowHeight="15.75"/>
  <cols>
    <col min="1" max="1" width="3" style="115" customWidth="1"/>
    <col min="2" max="2" width="35.140625" style="115" customWidth="1"/>
    <col min="3" max="3" width="8.7109375" style="116" customWidth="1"/>
    <col min="4" max="4" width="22.140625" style="117" customWidth="1"/>
    <col min="5" max="5" width="19.28515625" style="118" customWidth="1"/>
    <col min="6" max="6" width="17.7109375" style="118" customWidth="1"/>
    <col min="7" max="7" width="10.85546875" style="115" bestFit="1" customWidth="1"/>
    <col min="8" max="8" width="9.85546875" style="115" bestFit="1" customWidth="1"/>
    <col min="9" max="9" width="11.85546875" style="115" bestFit="1" customWidth="1"/>
    <col min="10" max="256" width="9.140625" style="115"/>
    <col min="257" max="257" width="3" style="115" customWidth="1"/>
    <col min="258" max="258" width="35.140625" style="115" customWidth="1"/>
    <col min="259" max="259" width="8.7109375" style="115" customWidth="1"/>
    <col min="260" max="260" width="22.140625" style="115" customWidth="1"/>
    <col min="261" max="261" width="19.28515625" style="115" customWidth="1"/>
    <col min="262" max="262" width="17.7109375" style="115" customWidth="1"/>
    <col min="263" max="263" width="10.85546875" style="115" bestFit="1" customWidth="1"/>
    <col min="264" max="264" width="9.85546875" style="115" bestFit="1" customWidth="1"/>
    <col min="265" max="265" width="11.85546875" style="115" bestFit="1" customWidth="1"/>
    <col min="266" max="512" width="9.140625" style="115"/>
    <col min="513" max="513" width="3" style="115" customWidth="1"/>
    <col min="514" max="514" width="35.140625" style="115" customWidth="1"/>
    <col min="515" max="515" width="8.7109375" style="115" customWidth="1"/>
    <col min="516" max="516" width="22.140625" style="115" customWidth="1"/>
    <col min="517" max="517" width="19.28515625" style="115" customWidth="1"/>
    <col min="518" max="518" width="17.7109375" style="115" customWidth="1"/>
    <col min="519" max="519" width="10.85546875" style="115" bestFit="1" customWidth="1"/>
    <col min="520" max="520" width="9.85546875" style="115" bestFit="1" customWidth="1"/>
    <col min="521" max="521" width="11.85546875" style="115" bestFit="1" customWidth="1"/>
    <col min="522" max="768" width="9.140625" style="115"/>
    <col min="769" max="769" width="3" style="115" customWidth="1"/>
    <col min="770" max="770" width="35.140625" style="115" customWidth="1"/>
    <col min="771" max="771" width="8.7109375" style="115" customWidth="1"/>
    <col min="772" max="772" width="22.140625" style="115" customWidth="1"/>
    <col min="773" max="773" width="19.28515625" style="115" customWidth="1"/>
    <col min="774" max="774" width="17.7109375" style="115" customWidth="1"/>
    <col min="775" max="775" width="10.85546875" style="115" bestFit="1" customWidth="1"/>
    <col min="776" max="776" width="9.85546875" style="115" bestFit="1" customWidth="1"/>
    <col min="777" max="777" width="11.85546875" style="115" bestFit="1" customWidth="1"/>
    <col min="778" max="1024" width="9.140625" style="115"/>
    <col min="1025" max="1025" width="3" style="115" customWidth="1"/>
    <col min="1026" max="1026" width="35.140625" style="115" customWidth="1"/>
    <col min="1027" max="1027" width="8.7109375" style="115" customWidth="1"/>
    <col min="1028" max="1028" width="22.140625" style="115" customWidth="1"/>
    <col min="1029" max="1029" width="19.28515625" style="115" customWidth="1"/>
    <col min="1030" max="1030" width="17.7109375" style="115" customWidth="1"/>
    <col min="1031" max="1031" width="10.85546875" style="115" bestFit="1" customWidth="1"/>
    <col min="1032" max="1032" width="9.85546875" style="115" bestFit="1" customWidth="1"/>
    <col min="1033" max="1033" width="11.85546875" style="115" bestFit="1" customWidth="1"/>
    <col min="1034" max="1280" width="9.140625" style="115"/>
    <col min="1281" max="1281" width="3" style="115" customWidth="1"/>
    <col min="1282" max="1282" width="35.140625" style="115" customWidth="1"/>
    <col min="1283" max="1283" width="8.7109375" style="115" customWidth="1"/>
    <col min="1284" max="1284" width="22.140625" style="115" customWidth="1"/>
    <col min="1285" max="1285" width="19.28515625" style="115" customWidth="1"/>
    <col min="1286" max="1286" width="17.7109375" style="115" customWidth="1"/>
    <col min="1287" max="1287" width="10.85546875" style="115" bestFit="1" customWidth="1"/>
    <col min="1288" max="1288" width="9.85546875" style="115" bestFit="1" customWidth="1"/>
    <col min="1289" max="1289" width="11.85546875" style="115" bestFit="1" customWidth="1"/>
    <col min="1290" max="1536" width="9.140625" style="115"/>
    <col min="1537" max="1537" width="3" style="115" customWidth="1"/>
    <col min="1538" max="1538" width="35.140625" style="115" customWidth="1"/>
    <col min="1539" max="1539" width="8.7109375" style="115" customWidth="1"/>
    <col min="1540" max="1540" width="22.140625" style="115" customWidth="1"/>
    <col min="1541" max="1541" width="19.28515625" style="115" customWidth="1"/>
    <col min="1542" max="1542" width="17.7109375" style="115" customWidth="1"/>
    <col min="1543" max="1543" width="10.85546875" style="115" bestFit="1" customWidth="1"/>
    <col min="1544" max="1544" width="9.85546875" style="115" bestFit="1" customWidth="1"/>
    <col min="1545" max="1545" width="11.85546875" style="115" bestFit="1" customWidth="1"/>
    <col min="1546" max="1792" width="9.140625" style="115"/>
    <col min="1793" max="1793" width="3" style="115" customWidth="1"/>
    <col min="1794" max="1794" width="35.140625" style="115" customWidth="1"/>
    <col min="1795" max="1795" width="8.7109375" style="115" customWidth="1"/>
    <col min="1796" max="1796" width="22.140625" style="115" customWidth="1"/>
    <col min="1797" max="1797" width="19.28515625" style="115" customWidth="1"/>
    <col min="1798" max="1798" width="17.7109375" style="115" customWidth="1"/>
    <col min="1799" max="1799" width="10.85546875" style="115" bestFit="1" customWidth="1"/>
    <col min="1800" max="1800" width="9.85546875" style="115" bestFit="1" customWidth="1"/>
    <col min="1801" max="1801" width="11.85546875" style="115" bestFit="1" customWidth="1"/>
    <col min="1802" max="2048" width="9.140625" style="115"/>
    <col min="2049" max="2049" width="3" style="115" customWidth="1"/>
    <col min="2050" max="2050" width="35.140625" style="115" customWidth="1"/>
    <col min="2051" max="2051" width="8.7109375" style="115" customWidth="1"/>
    <col min="2052" max="2052" width="22.140625" style="115" customWidth="1"/>
    <col min="2053" max="2053" width="19.28515625" style="115" customWidth="1"/>
    <col min="2054" max="2054" width="17.7109375" style="115" customWidth="1"/>
    <col min="2055" max="2055" width="10.85546875" style="115" bestFit="1" customWidth="1"/>
    <col min="2056" max="2056" width="9.85546875" style="115" bestFit="1" customWidth="1"/>
    <col min="2057" max="2057" width="11.85546875" style="115" bestFit="1" customWidth="1"/>
    <col min="2058" max="2304" width="9.140625" style="115"/>
    <col min="2305" max="2305" width="3" style="115" customWidth="1"/>
    <col min="2306" max="2306" width="35.140625" style="115" customWidth="1"/>
    <col min="2307" max="2307" width="8.7109375" style="115" customWidth="1"/>
    <col min="2308" max="2308" width="22.140625" style="115" customWidth="1"/>
    <col min="2309" max="2309" width="19.28515625" style="115" customWidth="1"/>
    <col min="2310" max="2310" width="17.7109375" style="115" customWidth="1"/>
    <col min="2311" max="2311" width="10.85546875" style="115" bestFit="1" customWidth="1"/>
    <col min="2312" max="2312" width="9.85546875" style="115" bestFit="1" customWidth="1"/>
    <col min="2313" max="2313" width="11.85546875" style="115" bestFit="1" customWidth="1"/>
    <col min="2314" max="2560" width="9.140625" style="115"/>
    <col min="2561" max="2561" width="3" style="115" customWidth="1"/>
    <col min="2562" max="2562" width="35.140625" style="115" customWidth="1"/>
    <col min="2563" max="2563" width="8.7109375" style="115" customWidth="1"/>
    <col min="2564" max="2564" width="22.140625" style="115" customWidth="1"/>
    <col min="2565" max="2565" width="19.28515625" style="115" customWidth="1"/>
    <col min="2566" max="2566" width="17.7109375" style="115" customWidth="1"/>
    <col min="2567" max="2567" width="10.85546875" style="115" bestFit="1" customWidth="1"/>
    <col min="2568" max="2568" width="9.85546875" style="115" bestFit="1" customWidth="1"/>
    <col min="2569" max="2569" width="11.85546875" style="115" bestFit="1" customWidth="1"/>
    <col min="2570" max="2816" width="9.140625" style="115"/>
    <col min="2817" max="2817" width="3" style="115" customWidth="1"/>
    <col min="2818" max="2818" width="35.140625" style="115" customWidth="1"/>
    <col min="2819" max="2819" width="8.7109375" style="115" customWidth="1"/>
    <col min="2820" max="2820" width="22.140625" style="115" customWidth="1"/>
    <col min="2821" max="2821" width="19.28515625" style="115" customWidth="1"/>
    <col min="2822" max="2822" width="17.7109375" style="115" customWidth="1"/>
    <col min="2823" max="2823" width="10.85546875" style="115" bestFit="1" customWidth="1"/>
    <col min="2824" max="2824" width="9.85546875" style="115" bestFit="1" customWidth="1"/>
    <col min="2825" max="2825" width="11.85546875" style="115" bestFit="1" customWidth="1"/>
    <col min="2826" max="3072" width="9.140625" style="115"/>
    <col min="3073" max="3073" width="3" style="115" customWidth="1"/>
    <col min="3074" max="3074" width="35.140625" style="115" customWidth="1"/>
    <col min="3075" max="3075" width="8.7109375" style="115" customWidth="1"/>
    <col min="3076" max="3076" width="22.140625" style="115" customWidth="1"/>
    <col min="3077" max="3077" width="19.28515625" style="115" customWidth="1"/>
    <col min="3078" max="3078" width="17.7109375" style="115" customWidth="1"/>
    <col min="3079" max="3079" width="10.85546875" style="115" bestFit="1" customWidth="1"/>
    <col min="3080" max="3080" width="9.85546875" style="115" bestFit="1" customWidth="1"/>
    <col min="3081" max="3081" width="11.85546875" style="115" bestFit="1" customWidth="1"/>
    <col min="3082" max="3328" width="9.140625" style="115"/>
    <col min="3329" max="3329" width="3" style="115" customWidth="1"/>
    <col min="3330" max="3330" width="35.140625" style="115" customWidth="1"/>
    <col min="3331" max="3331" width="8.7109375" style="115" customWidth="1"/>
    <col min="3332" max="3332" width="22.140625" style="115" customWidth="1"/>
    <col min="3333" max="3333" width="19.28515625" style="115" customWidth="1"/>
    <col min="3334" max="3334" width="17.7109375" style="115" customWidth="1"/>
    <col min="3335" max="3335" width="10.85546875" style="115" bestFit="1" customWidth="1"/>
    <col min="3336" max="3336" width="9.85546875" style="115" bestFit="1" customWidth="1"/>
    <col min="3337" max="3337" width="11.85546875" style="115" bestFit="1" customWidth="1"/>
    <col min="3338" max="3584" width="9.140625" style="115"/>
    <col min="3585" max="3585" width="3" style="115" customWidth="1"/>
    <col min="3586" max="3586" width="35.140625" style="115" customWidth="1"/>
    <col min="3587" max="3587" width="8.7109375" style="115" customWidth="1"/>
    <col min="3588" max="3588" width="22.140625" style="115" customWidth="1"/>
    <col min="3589" max="3589" width="19.28515625" style="115" customWidth="1"/>
    <col min="3590" max="3590" width="17.7109375" style="115" customWidth="1"/>
    <col min="3591" max="3591" width="10.85546875" style="115" bestFit="1" customWidth="1"/>
    <col min="3592" max="3592" width="9.85546875" style="115" bestFit="1" customWidth="1"/>
    <col min="3593" max="3593" width="11.85546875" style="115" bestFit="1" customWidth="1"/>
    <col min="3594" max="3840" width="9.140625" style="115"/>
    <col min="3841" max="3841" width="3" style="115" customWidth="1"/>
    <col min="3842" max="3842" width="35.140625" style="115" customWidth="1"/>
    <col min="3843" max="3843" width="8.7109375" style="115" customWidth="1"/>
    <col min="3844" max="3844" width="22.140625" style="115" customWidth="1"/>
    <col min="3845" max="3845" width="19.28515625" style="115" customWidth="1"/>
    <col min="3846" max="3846" width="17.7109375" style="115" customWidth="1"/>
    <col min="3847" max="3847" width="10.85546875" style="115" bestFit="1" customWidth="1"/>
    <col min="3848" max="3848" width="9.85546875" style="115" bestFit="1" customWidth="1"/>
    <col min="3849" max="3849" width="11.85546875" style="115" bestFit="1" customWidth="1"/>
    <col min="3850" max="4096" width="9.140625" style="115"/>
    <col min="4097" max="4097" width="3" style="115" customWidth="1"/>
    <col min="4098" max="4098" width="35.140625" style="115" customWidth="1"/>
    <col min="4099" max="4099" width="8.7109375" style="115" customWidth="1"/>
    <col min="4100" max="4100" width="22.140625" style="115" customWidth="1"/>
    <col min="4101" max="4101" width="19.28515625" style="115" customWidth="1"/>
    <col min="4102" max="4102" width="17.7109375" style="115" customWidth="1"/>
    <col min="4103" max="4103" width="10.85546875" style="115" bestFit="1" customWidth="1"/>
    <col min="4104" max="4104" width="9.85546875" style="115" bestFit="1" customWidth="1"/>
    <col min="4105" max="4105" width="11.85546875" style="115" bestFit="1" customWidth="1"/>
    <col min="4106" max="4352" width="9.140625" style="115"/>
    <col min="4353" max="4353" width="3" style="115" customWidth="1"/>
    <col min="4354" max="4354" width="35.140625" style="115" customWidth="1"/>
    <col min="4355" max="4355" width="8.7109375" style="115" customWidth="1"/>
    <col min="4356" max="4356" width="22.140625" style="115" customWidth="1"/>
    <col min="4357" max="4357" width="19.28515625" style="115" customWidth="1"/>
    <col min="4358" max="4358" width="17.7109375" style="115" customWidth="1"/>
    <col min="4359" max="4359" width="10.85546875" style="115" bestFit="1" customWidth="1"/>
    <col min="4360" max="4360" width="9.85546875" style="115" bestFit="1" customWidth="1"/>
    <col min="4361" max="4361" width="11.85546875" style="115" bestFit="1" customWidth="1"/>
    <col min="4362" max="4608" width="9.140625" style="115"/>
    <col min="4609" max="4609" width="3" style="115" customWidth="1"/>
    <col min="4610" max="4610" width="35.140625" style="115" customWidth="1"/>
    <col min="4611" max="4611" width="8.7109375" style="115" customWidth="1"/>
    <col min="4612" max="4612" width="22.140625" style="115" customWidth="1"/>
    <col min="4613" max="4613" width="19.28515625" style="115" customWidth="1"/>
    <col min="4614" max="4614" width="17.7109375" style="115" customWidth="1"/>
    <col min="4615" max="4615" width="10.85546875" style="115" bestFit="1" customWidth="1"/>
    <col min="4616" max="4616" width="9.85546875" style="115" bestFit="1" customWidth="1"/>
    <col min="4617" max="4617" width="11.85546875" style="115" bestFit="1" customWidth="1"/>
    <col min="4618" max="4864" width="9.140625" style="115"/>
    <col min="4865" max="4865" width="3" style="115" customWidth="1"/>
    <col min="4866" max="4866" width="35.140625" style="115" customWidth="1"/>
    <col min="4867" max="4867" width="8.7109375" style="115" customWidth="1"/>
    <col min="4868" max="4868" width="22.140625" style="115" customWidth="1"/>
    <col min="4869" max="4869" width="19.28515625" style="115" customWidth="1"/>
    <col min="4870" max="4870" width="17.7109375" style="115" customWidth="1"/>
    <col min="4871" max="4871" width="10.85546875" style="115" bestFit="1" customWidth="1"/>
    <col min="4872" max="4872" width="9.85546875" style="115" bestFit="1" customWidth="1"/>
    <col min="4873" max="4873" width="11.85546875" style="115" bestFit="1" customWidth="1"/>
    <col min="4874" max="5120" width="9.140625" style="115"/>
    <col min="5121" max="5121" width="3" style="115" customWidth="1"/>
    <col min="5122" max="5122" width="35.140625" style="115" customWidth="1"/>
    <col min="5123" max="5123" width="8.7109375" style="115" customWidth="1"/>
    <col min="5124" max="5124" width="22.140625" style="115" customWidth="1"/>
    <col min="5125" max="5125" width="19.28515625" style="115" customWidth="1"/>
    <col min="5126" max="5126" width="17.7109375" style="115" customWidth="1"/>
    <col min="5127" max="5127" width="10.85546875" style="115" bestFit="1" customWidth="1"/>
    <col min="5128" max="5128" width="9.85546875" style="115" bestFit="1" customWidth="1"/>
    <col min="5129" max="5129" width="11.85546875" style="115" bestFit="1" customWidth="1"/>
    <col min="5130" max="5376" width="9.140625" style="115"/>
    <col min="5377" max="5377" width="3" style="115" customWidth="1"/>
    <col min="5378" max="5378" width="35.140625" style="115" customWidth="1"/>
    <col min="5379" max="5379" width="8.7109375" style="115" customWidth="1"/>
    <col min="5380" max="5380" width="22.140625" style="115" customWidth="1"/>
    <col min="5381" max="5381" width="19.28515625" style="115" customWidth="1"/>
    <col min="5382" max="5382" width="17.7109375" style="115" customWidth="1"/>
    <col min="5383" max="5383" width="10.85546875" style="115" bestFit="1" customWidth="1"/>
    <col min="5384" max="5384" width="9.85546875" style="115" bestFit="1" customWidth="1"/>
    <col min="5385" max="5385" width="11.85546875" style="115" bestFit="1" customWidth="1"/>
    <col min="5386" max="5632" width="9.140625" style="115"/>
    <col min="5633" max="5633" width="3" style="115" customWidth="1"/>
    <col min="5634" max="5634" width="35.140625" style="115" customWidth="1"/>
    <col min="5635" max="5635" width="8.7109375" style="115" customWidth="1"/>
    <col min="5636" max="5636" width="22.140625" style="115" customWidth="1"/>
    <col min="5637" max="5637" width="19.28515625" style="115" customWidth="1"/>
    <col min="5638" max="5638" width="17.7109375" style="115" customWidth="1"/>
    <col min="5639" max="5639" width="10.85546875" style="115" bestFit="1" customWidth="1"/>
    <col min="5640" max="5640" width="9.85546875" style="115" bestFit="1" customWidth="1"/>
    <col min="5641" max="5641" width="11.85546875" style="115" bestFit="1" customWidth="1"/>
    <col min="5642" max="5888" width="9.140625" style="115"/>
    <col min="5889" max="5889" width="3" style="115" customWidth="1"/>
    <col min="5890" max="5890" width="35.140625" style="115" customWidth="1"/>
    <col min="5891" max="5891" width="8.7109375" style="115" customWidth="1"/>
    <col min="5892" max="5892" width="22.140625" style="115" customWidth="1"/>
    <col min="5893" max="5893" width="19.28515625" style="115" customWidth="1"/>
    <col min="5894" max="5894" width="17.7109375" style="115" customWidth="1"/>
    <col min="5895" max="5895" width="10.85546875" style="115" bestFit="1" customWidth="1"/>
    <col min="5896" max="5896" width="9.85546875" style="115" bestFit="1" customWidth="1"/>
    <col min="5897" max="5897" width="11.85546875" style="115" bestFit="1" customWidth="1"/>
    <col min="5898" max="6144" width="9.140625" style="115"/>
    <col min="6145" max="6145" width="3" style="115" customWidth="1"/>
    <col min="6146" max="6146" width="35.140625" style="115" customWidth="1"/>
    <col min="6147" max="6147" width="8.7109375" style="115" customWidth="1"/>
    <col min="6148" max="6148" width="22.140625" style="115" customWidth="1"/>
    <col min="6149" max="6149" width="19.28515625" style="115" customWidth="1"/>
    <col min="6150" max="6150" width="17.7109375" style="115" customWidth="1"/>
    <col min="6151" max="6151" width="10.85546875" style="115" bestFit="1" customWidth="1"/>
    <col min="6152" max="6152" width="9.85546875" style="115" bestFit="1" customWidth="1"/>
    <col min="6153" max="6153" width="11.85546875" style="115" bestFit="1" customWidth="1"/>
    <col min="6154" max="6400" width="9.140625" style="115"/>
    <col min="6401" max="6401" width="3" style="115" customWidth="1"/>
    <col min="6402" max="6402" width="35.140625" style="115" customWidth="1"/>
    <col min="6403" max="6403" width="8.7109375" style="115" customWidth="1"/>
    <col min="6404" max="6404" width="22.140625" style="115" customWidth="1"/>
    <col min="6405" max="6405" width="19.28515625" style="115" customWidth="1"/>
    <col min="6406" max="6406" width="17.7109375" style="115" customWidth="1"/>
    <col min="6407" max="6407" width="10.85546875" style="115" bestFit="1" customWidth="1"/>
    <col min="6408" max="6408" width="9.85546875" style="115" bestFit="1" customWidth="1"/>
    <col min="6409" max="6409" width="11.85546875" style="115" bestFit="1" customWidth="1"/>
    <col min="6410" max="6656" width="9.140625" style="115"/>
    <col min="6657" max="6657" width="3" style="115" customWidth="1"/>
    <col min="6658" max="6658" width="35.140625" style="115" customWidth="1"/>
    <col min="6659" max="6659" width="8.7109375" style="115" customWidth="1"/>
    <col min="6660" max="6660" width="22.140625" style="115" customWidth="1"/>
    <col min="6661" max="6661" width="19.28515625" style="115" customWidth="1"/>
    <col min="6662" max="6662" width="17.7109375" style="115" customWidth="1"/>
    <col min="6663" max="6663" width="10.85546875" style="115" bestFit="1" customWidth="1"/>
    <col min="6664" max="6664" width="9.85546875" style="115" bestFit="1" customWidth="1"/>
    <col min="6665" max="6665" width="11.85546875" style="115" bestFit="1" customWidth="1"/>
    <col min="6666" max="6912" width="9.140625" style="115"/>
    <col min="6913" max="6913" width="3" style="115" customWidth="1"/>
    <col min="6914" max="6914" width="35.140625" style="115" customWidth="1"/>
    <col min="6915" max="6915" width="8.7109375" style="115" customWidth="1"/>
    <col min="6916" max="6916" width="22.140625" style="115" customWidth="1"/>
    <col min="6917" max="6917" width="19.28515625" style="115" customWidth="1"/>
    <col min="6918" max="6918" width="17.7109375" style="115" customWidth="1"/>
    <col min="6919" max="6919" width="10.85546875" style="115" bestFit="1" customWidth="1"/>
    <col min="6920" max="6920" width="9.85546875" style="115" bestFit="1" customWidth="1"/>
    <col min="6921" max="6921" width="11.85546875" style="115" bestFit="1" customWidth="1"/>
    <col min="6922" max="7168" width="9.140625" style="115"/>
    <col min="7169" max="7169" width="3" style="115" customWidth="1"/>
    <col min="7170" max="7170" width="35.140625" style="115" customWidth="1"/>
    <col min="7171" max="7171" width="8.7109375" style="115" customWidth="1"/>
    <col min="7172" max="7172" width="22.140625" style="115" customWidth="1"/>
    <col min="7173" max="7173" width="19.28515625" style="115" customWidth="1"/>
    <col min="7174" max="7174" width="17.7109375" style="115" customWidth="1"/>
    <col min="7175" max="7175" width="10.85546875" style="115" bestFit="1" customWidth="1"/>
    <col min="7176" max="7176" width="9.85546875" style="115" bestFit="1" customWidth="1"/>
    <col min="7177" max="7177" width="11.85546875" style="115" bestFit="1" customWidth="1"/>
    <col min="7178" max="7424" width="9.140625" style="115"/>
    <col min="7425" max="7425" width="3" style="115" customWidth="1"/>
    <col min="7426" max="7426" width="35.140625" style="115" customWidth="1"/>
    <col min="7427" max="7427" width="8.7109375" style="115" customWidth="1"/>
    <col min="7428" max="7428" width="22.140625" style="115" customWidth="1"/>
    <col min="7429" max="7429" width="19.28515625" style="115" customWidth="1"/>
    <col min="7430" max="7430" width="17.7109375" style="115" customWidth="1"/>
    <col min="7431" max="7431" width="10.85546875" style="115" bestFit="1" customWidth="1"/>
    <col min="7432" max="7432" width="9.85546875" style="115" bestFit="1" customWidth="1"/>
    <col min="7433" max="7433" width="11.85546875" style="115" bestFit="1" customWidth="1"/>
    <col min="7434" max="7680" width="9.140625" style="115"/>
    <col min="7681" max="7681" width="3" style="115" customWidth="1"/>
    <col min="7682" max="7682" width="35.140625" style="115" customWidth="1"/>
    <col min="7683" max="7683" width="8.7109375" style="115" customWidth="1"/>
    <col min="7684" max="7684" width="22.140625" style="115" customWidth="1"/>
    <col min="7685" max="7685" width="19.28515625" style="115" customWidth="1"/>
    <col min="7686" max="7686" width="17.7109375" style="115" customWidth="1"/>
    <col min="7687" max="7687" width="10.85546875" style="115" bestFit="1" customWidth="1"/>
    <col min="7688" max="7688" width="9.85546875" style="115" bestFit="1" customWidth="1"/>
    <col min="7689" max="7689" width="11.85546875" style="115" bestFit="1" customWidth="1"/>
    <col min="7690" max="7936" width="9.140625" style="115"/>
    <col min="7937" max="7937" width="3" style="115" customWidth="1"/>
    <col min="7938" max="7938" width="35.140625" style="115" customWidth="1"/>
    <col min="7939" max="7939" width="8.7109375" style="115" customWidth="1"/>
    <col min="7940" max="7940" width="22.140625" style="115" customWidth="1"/>
    <col min="7941" max="7941" width="19.28515625" style="115" customWidth="1"/>
    <col min="7942" max="7942" width="17.7109375" style="115" customWidth="1"/>
    <col min="7943" max="7943" width="10.85546875" style="115" bestFit="1" customWidth="1"/>
    <col min="7944" max="7944" width="9.85546875" style="115" bestFit="1" customWidth="1"/>
    <col min="7945" max="7945" width="11.85546875" style="115" bestFit="1" customWidth="1"/>
    <col min="7946" max="8192" width="9.140625" style="115"/>
    <col min="8193" max="8193" width="3" style="115" customWidth="1"/>
    <col min="8194" max="8194" width="35.140625" style="115" customWidth="1"/>
    <col min="8195" max="8195" width="8.7109375" style="115" customWidth="1"/>
    <col min="8196" max="8196" width="22.140625" style="115" customWidth="1"/>
    <col min="8197" max="8197" width="19.28515625" style="115" customWidth="1"/>
    <col min="8198" max="8198" width="17.7109375" style="115" customWidth="1"/>
    <col min="8199" max="8199" width="10.85546875" style="115" bestFit="1" customWidth="1"/>
    <col min="8200" max="8200" width="9.85546875" style="115" bestFit="1" customWidth="1"/>
    <col min="8201" max="8201" width="11.85546875" style="115" bestFit="1" customWidth="1"/>
    <col min="8202" max="8448" width="9.140625" style="115"/>
    <col min="8449" max="8449" width="3" style="115" customWidth="1"/>
    <col min="8450" max="8450" width="35.140625" style="115" customWidth="1"/>
    <col min="8451" max="8451" width="8.7109375" style="115" customWidth="1"/>
    <col min="8452" max="8452" width="22.140625" style="115" customWidth="1"/>
    <col min="8453" max="8453" width="19.28515625" style="115" customWidth="1"/>
    <col min="8454" max="8454" width="17.7109375" style="115" customWidth="1"/>
    <col min="8455" max="8455" width="10.85546875" style="115" bestFit="1" customWidth="1"/>
    <col min="8456" max="8456" width="9.85546875" style="115" bestFit="1" customWidth="1"/>
    <col min="8457" max="8457" width="11.85546875" style="115" bestFit="1" customWidth="1"/>
    <col min="8458" max="8704" width="9.140625" style="115"/>
    <col min="8705" max="8705" width="3" style="115" customWidth="1"/>
    <col min="8706" max="8706" width="35.140625" style="115" customWidth="1"/>
    <col min="8707" max="8707" width="8.7109375" style="115" customWidth="1"/>
    <col min="8708" max="8708" width="22.140625" style="115" customWidth="1"/>
    <col min="8709" max="8709" width="19.28515625" style="115" customWidth="1"/>
    <col min="8710" max="8710" width="17.7109375" style="115" customWidth="1"/>
    <col min="8711" max="8711" width="10.85546875" style="115" bestFit="1" customWidth="1"/>
    <col min="8712" max="8712" width="9.85546875" style="115" bestFit="1" customWidth="1"/>
    <col min="8713" max="8713" width="11.85546875" style="115" bestFit="1" customWidth="1"/>
    <col min="8714" max="8960" width="9.140625" style="115"/>
    <col min="8961" max="8961" width="3" style="115" customWidth="1"/>
    <col min="8962" max="8962" width="35.140625" style="115" customWidth="1"/>
    <col min="8963" max="8963" width="8.7109375" style="115" customWidth="1"/>
    <col min="8964" max="8964" width="22.140625" style="115" customWidth="1"/>
    <col min="8965" max="8965" width="19.28515625" style="115" customWidth="1"/>
    <col min="8966" max="8966" width="17.7109375" style="115" customWidth="1"/>
    <col min="8967" max="8967" width="10.85546875" style="115" bestFit="1" customWidth="1"/>
    <col min="8968" max="8968" width="9.85546875" style="115" bestFit="1" customWidth="1"/>
    <col min="8969" max="8969" width="11.85546875" style="115" bestFit="1" customWidth="1"/>
    <col min="8970" max="9216" width="9.140625" style="115"/>
    <col min="9217" max="9217" width="3" style="115" customWidth="1"/>
    <col min="9218" max="9218" width="35.140625" style="115" customWidth="1"/>
    <col min="9219" max="9219" width="8.7109375" style="115" customWidth="1"/>
    <col min="9220" max="9220" width="22.140625" style="115" customWidth="1"/>
    <col min="9221" max="9221" width="19.28515625" style="115" customWidth="1"/>
    <col min="9222" max="9222" width="17.7109375" style="115" customWidth="1"/>
    <col min="9223" max="9223" width="10.85546875" style="115" bestFit="1" customWidth="1"/>
    <col min="9224" max="9224" width="9.85546875" style="115" bestFit="1" customWidth="1"/>
    <col min="9225" max="9225" width="11.85546875" style="115" bestFit="1" customWidth="1"/>
    <col min="9226" max="9472" width="9.140625" style="115"/>
    <col min="9473" max="9473" width="3" style="115" customWidth="1"/>
    <col min="9474" max="9474" width="35.140625" style="115" customWidth="1"/>
    <col min="9475" max="9475" width="8.7109375" style="115" customWidth="1"/>
    <col min="9476" max="9476" width="22.140625" style="115" customWidth="1"/>
    <col min="9477" max="9477" width="19.28515625" style="115" customWidth="1"/>
    <col min="9478" max="9478" width="17.7109375" style="115" customWidth="1"/>
    <col min="9479" max="9479" width="10.85546875" style="115" bestFit="1" customWidth="1"/>
    <col min="9480" max="9480" width="9.85546875" style="115" bestFit="1" customWidth="1"/>
    <col min="9481" max="9481" width="11.85546875" style="115" bestFit="1" customWidth="1"/>
    <col min="9482" max="9728" width="9.140625" style="115"/>
    <col min="9729" max="9729" width="3" style="115" customWidth="1"/>
    <col min="9730" max="9730" width="35.140625" style="115" customWidth="1"/>
    <col min="9731" max="9731" width="8.7109375" style="115" customWidth="1"/>
    <col min="9732" max="9732" width="22.140625" style="115" customWidth="1"/>
    <col min="9733" max="9733" width="19.28515625" style="115" customWidth="1"/>
    <col min="9734" max="9734" width="17.7109375" style="115" customWidth="1"/>
    <col min="9735" max="9735" width="10.85546875" style="115" bestFit="1" customWidth="1"/>
    <col min="9736" max="9736" width="9.85546875" style="115" bestFit="1" customWidth="1"/>
    <col min="9737" max="9737" width="11.85546875" style="115" bestFit="1" customWidth="1"/>
    <col min="9738" max="9984" width="9.140625" style="115"/>
    <col min="9985" max="9985" width="3" style="115" customWidth="1"/>
    <col min="9986" max="9986" width="35.140625" style="115" customWidth="1"/>
    <col min="9987" max="9987" width="8.7109375" style="115" customWidth="1"/>
    <col min="9988" max="9988" width="22.140625" style="115" customWidth="1"/>
    <col min="9989" max="9989" width="19.28515625" style="115" customWidth="1"/>
    <col min="9990" max="9990" width="17.7109375" style="115" customWidth="1"/>
    <col min="9991" max="9991" width="10.85546875" style="115" bestFit="1" customWidth="1"/>
    <col min="9992" max="9992" width="9.85546875" style="115" bestFit="1" customWidth="1"/>
    <col min="9993" max="9993" width="11.85546875" style="115" bestFit="1" customWidth="1"/>
    <col min="9994" max="10240" width="9.140625" style="115"/>
    <col min="10241" max="10241" width="3" style="115" customWidth="1"/>
    <col min="10242" max="10242" width="35.140625" style="115" customWidth="1"/>
    <col min="10243" max="10243" width="8.7109375" style="115" customWidth="1"/>
    <col min="10244" max="10244" width="22.140625" style="115" customWidth="1"/>
    <col min="10245" max="10245" width="19.28515625" style="115" customWidth="1"/>
    <col min="10246" max="10246" width="17.7109375" style="115" customWidth="1"/>
    <col min="10247" max="10247" width="10.85546875" style="115" bestFit="1" customWidth="1"/>
    <col min="10248" max="10248" width="9.85546875" style="115" bestFit="1" customWidth="1"/>
    <col min="10249" max="10249" width="11.85546875" style="115" bestFit="1" customWidth="1"/>
    <col min="10250" max="10496" width="9.140625" style="115"/>
    <col min="10497" max="10497" width="3" style="115" customWidth="1"/>
    <col min="10498" max="10498" width="35.140625" style="115" customWidth="1"/>
    <col min="10499" max="10499" width="8.7109375" style="115" customWidth="1"/>
    <col min="10500" max="10500" width="22.140625" style="115" customWidth="1"/>
    <col min="10501" max="10501" width="19.28515625" style="115" customWidth="1"/>
    <col min="10502" max="10502" width="17.7109375" style="115" customWidth="1"/>
    <col min="10503" max="10503" width="10.85546875" style="115" bestFit="1" customWidth="1"/>
    <col min="10504" max="10504" width="9.85546875" style="115" bestFit="1" customWidth="1"/>
    <col min="10505" max="10505" width="11.85546875" style="115" bestFit="1" customWidth="1"/>
    <col min="10506" max="10752" width="9.140625" style="115"/>
    <col min="10753" max="10753" width="3" style="115" customWidth="1"/>
    <col min="10754" max="10754" width="35.140625" style="115" customWidth="1"/>
    <col min="10755" max="10755" width="8.7109375" style="115" customWidth="1"/>
    <col min="10756" max="10756" width="22.140625" style="115" customWidth="1"/>
    <col min="10757" max="10757" width="19.28515625" style="115" customWidth="1"/>
    <col min="10758" max="10758" width="17.7109375" style="115" customWidth="1"/>
    <col min="10759" max="10759" width="10.85546875" style="115" bestFit="1" customWidth="1"/>
    <col min="10760" max="10760" width="9.85546875" style="115" bestFit="1" customWidth="1"/>
    <col min="10761" max="10761" width="11.85546875" style="115" bestFit="1" customWidth="1"/>
    <col min="10762" max="11008" width="9.140625" style="115"/>
    <col min="11009" max="11009" width="3" style="115" customWidth="1"/>
    <col min="11010" max="11010" width="35.140625" style="115" customWidth="1"/>
    <col min="11011" max="11011" width="8.7109375" style="115" customWidth="1"/>
    <col min="11012" max="11012" width="22.140625" style="115" customWidth="1"/>
    <col min="11013" max="11013" width="19.28515625" style="115" customWidth="1"/>
    <col min="11014" max="11014" width="17.7109375" style="115" customWidth="1"/>
    <col min="11015" max="11015" width="10.85546875" style="115" bestFit="1" customWidth="1"/>
    <col min="11016" max="11016" width="9.85546875" style="115" bestFit="1" customWidth="1"/>
    <col min="11017" max="11017" width="11.85546875" style="115" bestFit="1" customWidth="1"/>
    <col min="11018" max="11264" width="9.140625" style="115"/>
    <col min="11265" max="11265" width="3" style="115" customWidth="1"/>
    <col min="11266" max="11266" width="35.140625" style="115" customWidth="1"/>
    <col min="11267" max="11267" width="8.7109375" style="115" customWidth="1"/>
    <col min="11268" max="11268" width="22.140625" style="115" customWidth="1"/>
    <col min="11269" max="11269" width="19.28515625" style="115" customWidth="1"/>
    <col min="11270" max="11270" width="17.7109375" style="115" customWidth="1"/>
    <col min="11271" max="11271" width="10.85546875" style="115" bestFit="1" customWidth="1"/>
    <col min="11272" max="11272" width="9.85546875" style="115" bestFit="1" customWidth="1"/>
    <col min="11273" max="11273" width="11.85546875" style="115" bestFit="1" customWidth="1"/>
    <col min="11274" max="11520" width="9.140625" style="115"/>
    <col min="11521" max="11521" width="3" style="115" customWidth="1"/>
    <col min="11522" max="11522" width="35.140625" style="115" customWidth="1"/>
    <col min="11523" max="11523" width="8.7109375" style="115" customWidth="1"/>
    <col min="11524" max="11524" width="22.140625" style="115" customWidth="1"/>
    <col min="11525" max="11525" width="19.28515625" style="115" customWidth="1"/>
    <col min="11526" max="11526" width="17.7109375" style="115" customWidth="1"/>
    <col min="11527" max="11527" width="10.85546875" style="115" bestFit="1" customWidth="1"/>
    <col min="11528" max="11528" width="9.85546875" style="115" bestFit="1" customWidth="1"/>
    <col min="11529" max="11529" width="11.85546875" style="115" bestFit="1" customWidth="1"/>
    <col min="11530" max="11776" width="9.140625" style="115"/>
    <col min="11777" max="11777" width="3" style="115" customWidth="1"/>
    <col min="11778" max="11778" width="35.140625" style="115" customWidth="1"/>
    <col min="11779" max="11779" width="8.7109375" style="115" customWidth="1"/>
    <col min="11780" max="11780" width="22.140625" style="115" customWidth="1"/>
    <col min="11781" max="11781" width="19.28515625" style="115" customWidth="1"/>
    <col min="11782" max="11782" width="17.7109375" style="115" customWidth="1"/>
    <col min="11783" max="11783" width="10.85546875" style="115" bestFit="1" customWidth="1"/>
    <col min="11784" max="11784" width="9.85546875" style="115" bestFit="1" customWidth="1"/>
    <col min="11785" max="11785" width="11.85546875" style="115" bestFit="1" customWidth="1"/>
    <col min="11786" max="12032" width="9.140625" style="115"/>
    <col min="12033" max="12033" width="3" style="115" customWidth="1"/>
    <col min="12034" max="12034" width="35.140625" style="115" customWidth="1"/>
    <col min="12035" max="12035" width="8.7109375" style="115" customWidth="1"/>
    <col min="12036" max="12036" width="22.140625" style="115" customWidth="1"/>
    <col min="12037" max="12037" width="19.28515625" style="115" customWidth="1"/>
    <col min="12038" max="12038" width="17.7109375" style="115" customWidth="1"/>
    <col min="12039" max="12039" width="10.85546875" style="115" bestFit="1" customWidth="1"/>
    <col min="12040" max="12040" width="9.85546875" style="115" bestFit="1" customWidth="1"/>
    <col min="12041" max="12041" width="11.85546875" style="115" bestFit="1" customWidth="1"/>
    <col min="12042" max="12288" width="9.140625" style="115"/>
    <col min="12289" max="12289" width="3" style="115" customWidth="1"/>
    <col min="12290" max="12290" width="35.140625" style="115" customWidth="1"/>
    <col min="12291" max="12291" width="8.7109375" style="115" customWidth="1"/>
    <col min="12292" max="12292" width="22.140625" style="115" customWidth="1"/>
    <col min="12293" max="12293" width="19.28515625" style="115" customWidth="1"/>
    <col min="12294" max="12294" width="17.7109375" style="115" customWidth="1"/>
    <col min="12295" max="12295" width="10.85546875" style="115" bestFit="1" customWidth="1"/>
    <col min="12296" max="12296" width="9.85546875" style="115" bestFit="1" customWidth="1"/>
    <col min="12297" max="12297" width="11.85546875" style="115" bestFit="1" customWidth="1"/>
    <col min="12298" max="12544" width="9.140625" style="115"/>
    <col min="12545" max="12545" width="3" style="115" customWidth="1"/>
    <col min="12546" max="12546" width="35.140625" style="115" customWidth="1"/>
    <col min="12547" max="12547" width="8.7109375" style="115" customWidth="1"/>
    <col min="12548" max="12548" width="22.140625" style="115" customWidth="1"/>
    <col min="12549" max="12549" width="19.28515625" style="115" customWidth="1"/>
    <col min="12550" max="12550" width="17.7109375" style="115" customWidth="1"/>
    <col min="12551" max="12551" width="10.85546875" style="115" bestFit="1" customWidth="1"/>
    <col min="12552" max="12552" width="9.85546875" style="115" bestFit="1" customWidth="1"/>
    <col min="12553" max="12553" width="11.85546875" style="115" bestFit="1" customWidth="1"/>
    <col min="12554" max="12800" width="9.140625" style="115"/>
    <col min="12801" max="12801" width="3" style="115" customWidth="1"/>
    <col min="12802" max="12802" width="35.140625" style="115" customWidth="1"/>
    <col min="12803" max="12803" width="8.7109375" style="115" customWidth="1"/>
    <col min="12804" max="12804" width="22.140625" style="115" customWidth="1"/>
    <col min="12805" max="12805" width="19.28515625" style="115" customWidth="1"/>
    <col min="12806" max="12806" width="17.7109375" style="115" customWidth="1"/>
    <col min="12807" max="12807" width="10.85546875" style="115" bestFit="1" customWidth="1"/>
    <col min="12808" max="12808" width="9.85546875" style="115" bestFit="1" customWidth="1"/>
    <col min="12809" max="12809" width="11.85546875" style="115" bestFit="1" customWidth="1"/>
    <col min="12810" max="13056" width="9.140625" style="115"/>
    <col min="13057" max="13057" width="3" style="115" customWidth="1"/>
    <col min="13058" max="13058" width="35.140625" style="115" customWidth="1"/>
    <col min="13059" max="13059" width="8.7109375" style="115" customWidth="1"/>
    <col min="13060" max="13060" width="22.140625" style="115" customWidth="1"/>
    <col min="13061" max="13061" width="19.28515625" style="115" customWidth="1"/>
    <col min="13062" max="13062" width="17.7109375" style="115" customWidth="1"/>
    <col min="13063" max="13063" width="10.85546875" style="115" bestFit="1" customWidth="1"/>
    <col min="13064" max="13064" width="9.85546875" style="115" bestFit="1" customWidth="1"/>
    <col min="13065" max="13065" width="11.85546875" style="115" bestFit="1" customWidth="1"/>
    <col min="13066" max="13312" width="9.140625" style="115"/>
    <col min="13313" max="13313" width="3" style="115" customWidth="1"/>
    <col min="13314" max="13314" width="35.140625" style="115" customWidth="1"/>
    <col min="13315" max="13315" width="8.7109375" style="115" customWidth="1"/>
    <col min="13316" max="13316" width="22.140625" style="115" customWidth="1"/>
    <col min="13317" max="13317" width="19.28515625" style="115" customWidth="1"/>
    <col min="13318" max="13318" width="17.7109375" style="115" customWidth="1"/>
    <col min="13319" max="13319" width="10.85546875" style="115" bestFit="1" customWidth="1"/>
    <col min="13320" max="13320" width="9.85546875" style="115" bestFit="1" customWidth="1"/>
    <col min="13321" max="13321" width="11.85546875" style="115" bestFit="1" customWidth="1"/>
    <col min="13322" max="13568" width="9.140625" style="115"/>
    <col min="13569" max="13569" width="3" style="115" customWidth="1"/>
    <col min="13570" max="13570" width="35.140625" style="115" customWidth="1"/>
    <col min="13571" max="13571" width="8.7109375" style="115" customWidth="1"/>
    <col min="13572" max="13572" width="22.140625" style="115" customWidth="1"/>
    <col min="13573" max="13573" width="19.28515625" style="115" customWidth="1"/>
    <col min="13574" max="13574" width="17.7109375" style="115" customWidth="1"/>
    <col min="13575" max="13575" width="10.85546875" style="115" bestFit="1" customWidth="1"/>
    <col min="13576" max="13576" width="9.85546875" style="115" bestFit="1" customWidth="1"/>
    <col min="13577" max="13577" width="11.85546875" style="115" bestFit="1" customWidth="1"/>
    <col min="13578" max="13824" width="9.140625" style="115"/>
    <col min="13825" max="13825" width="3" style="115" customWidth="1"/>
    <col min="13826" max="13826" width="35.140625" style="115" customWidth="1"/>
    <col min="13827" max="13827" width="8.7109375" style="115" customWidth="1"/>
    <col min="13828" max="13828" width="22.140625" style="115" customWidth="1"/>
    <col min="13829" max="13829" width="19.28515625" style="115" customWidth="1"/>
    <col min="13830" max="13830" width="17.7109375" style="115" customWidth="1"/>
    <col min="13831" max="13831" width="10.85546875" style="115" bestFit="1" customWidth="1"/>
    <col min="13832" max="13832" width="9.85546875" style="115" bestFit="1" customWidth="1"/>
    <col min="13833" max="13833" width="11.85546875" style="115" bestFit="1" customWidth="1"/>
    <col min="13834" max="14080" width="9.140625" style="115"/>
    <col min="14081" max="14081" width="3" style="115" customWidth="1"/>
    <col min="14082" max="14082" width="35.140625" style="115" customWidth="1"/>
    <col min="14083" max="14083" width="8.7109375" style="115" customWidth="1"/>
    <col min="14084" max="14084" width="22.140625" style="115" customWidth="1"/>
    <col min="14085" max="14085" width="19.28515625" style="115" customWidth="1"/>
    <col min="14086" max="14086" width="17.7109375" style="115" customWidth="1"/>
    <col min="14087" max="14087" width="10.85546875" style="115" bestFit="1" customWidth="1"/>
    <col min="14088" max="14088" width="9.85546875" style="115" bestFit="1" customWidth="1"/>
    <col min="14089" max="14089" width="11.85546875" style="115" bestFit="1" customWidth="1"/>
    <col min="14090" max="14336" width="9.140625" style="115"/>
    <col min="14337" max="14337" width="3" style="115" customWidth="1"/>
    <col min="14338" max="14338" width="35.140625" style="115" customWidth="1"/>
    <col min="14339" max="14339" width="8.7109375" style="115" customWidth="1"/>
    <col min="14340" max="14340" width="22.140625" style="115" customWidth="1"/>
    <col min="14341" max="14341" width="19.28515625" style="115" customWidth="1"/>
    <col min="14342" max="14342" width="17.7109375" style="115" customWidth="1"/>
    <col min="14343" max="14343" width="10.85546875" style="115" bestFit="1" customWidth="1"/>
    <col min="14344" max="14344" width="9.85546875" style="115" bestFit="1" customWidth="1"/>
    <col min="14345" max="14345" width="11.85546875" style="115" bestFit="1" customWidth="1"/>
    <col min="14346" max="14592" width="9.140625" style="115"/>
    <col min="14593" max="14593" width="3" style="115" customWidth="1"/>
    <col min="14594" max="14594" width="35.140625" style="115" customWidth="1"/>
    <col min="14595" max="14595" width="8.7109375" style="115" customWidth="1"/>
    <col min="14596" max="14596" width="22.140625" style="115" customWidth="1"/>
    <col min="14597" max="14597" width="19.28515625" style="115" customWidth="1"/>
    <col min="14598" max="14598" width="17.7109375" style="115" customWidth="1"/>
    <col min="14599" max="14599" width="10.85546875" style="115" bestFit="1" customWidth="1"/>
    <col min="14600" max="14600" width="9.85546875" style="115" bestFit="1" customWidth="1"/>
    <col min="14601" max="14601" width="11.85546875" style="115" bestFit="1" customWidth="1"/>
    <col min="14602" max="14848" width="9.140625" style="115"/>
    <col min="14849" max="14849" width="3" style="115" customWidth="1"/>
    <col min="14850" max="14850" width="35.140625" style="115" customWidth="1"/>
    <col min="14851" max="14851" width="8.7109375" style="115" customWidth="1"/>
    <col min="14852" max="14852" width="22.140625" style="115" customWidth="1"/>
    <col min="14853" max="14853" width="19.28515625" style="115" customWidth="1"/>
    <col min="14854" max="14854" width="17.7109375" style="115" customWidth="1"/>
    <col min="14855" max="14855" width="10.85546875" style="115" bestFit="1" customWidth="1"/>
    <col min="14856" max="14856" width="9.85546875" style="115" bestFit="1" customWidth="1"/>
    <col min="14857" max="14857" width="11.85546875" style="115" bestFit="1" customWidth="1"/>
    <col min="14858" max="15104" width="9.140625" style="115"/>
    <col min="15105" max="15105" width="3" style="115" customWidth="1"/>
    <col min="15106" max="15106" width="35.140625" style="115" customWidth="1"/>
    <col min="15107" max="15107" width="8.7109375" style="115" customWidth="1"/>
    <col min="15108" max="15108" width="22.140625" style="115" customWidth="1"/>
    <col min="15109" max="15109" width="19.28515625" style="115" customWidth="1"/>
    <col min="15110" max="15110" width="17.7109375" style="115" customWidth="1"/>
    <col min="15111" max="15111" width="10.85546875" style="115" bestFit="1" customWidth="1"/>
    <col min="15112" max="15112" width="9.85546875" style="115" bestFit="1" customWidth="1"/>
    <col min="15113" max="15113" width="11.85546875" style="115" bestFit="1" customWidth="1"/>
    <col min="15114" max="15360" width="9.140625" style="115"/>
    <col min="15361" max="15361" width="3" style="115" customWidth="1"/>
    <col min="15362" max="15362" width="35.140625" style="115" customWidth="1"/>
    <col min="15363" max="15363" width="8.7109375" style="115" customWidth="1"/>
    <col min="15364" max="15364" width="22.140625" style="115" customWidth="1"/>
    <col min="15365" max="15365" width="19.28515625" style="115" customWidth="1"/>
    <col min="15366" max="15366" width="17.7109375" style="115" customWidth="1"/>
    <col min="15367" max="15367" width="10.85546875" style="115" bestFit="1" customWidth="1"/>
    <col min="15368" max="15368" width="9.85546875" style="115" bestFit="1" customWidth="1"/>
    <col min="15369" max="15369" width="11.85546875" style="115" bestFit="1" customWidth="1"/>
    <col min="15370" max="15616" width="9.140625" style="115"/>
    <col min="15617" max="15617" width="3" style="115" customWidth="1"/>
    <col min="15618" max="15618" width="35.140625" style="115" customWidth="1"/>
    <col min="15619" max="15619" width="8.7109375" style="115" customWidth="1"/>
    <col min="15620" max="15620" width="22.140625" style="115" customWidth="1"/>
    <col min="15621" max="15621" width="19.28515625" style="115" customWidth="1"/>
    <col min="15622" max="15622" width="17.7109375" style="115" customWidth="1"/>
    <col min="15623" max="15623" width="10.85546875" style="115" bestFit="1" customWidth="1"/>
    <col min="15624" max="15624" width="9.85546875" style="115" bestFit="1" customWidth="1"/>
    <col min="15625" max="15625" width="11.85546875" style="115" bestFit="1" customWidth="1"/>
    <col min="15626" max="15872" width="9.140625" style="115"/>
    <col min="15873" max="15873" width="3" style="115" customWidth="1"/>
    <col min="15874" max="15874" width="35.140625" style="115" customWidth="1"/>
    <col min="15875" max="15875" width="8.7109375" style="115" customWidth="1"/>
    <col min="15876" max="15876" width="22.140625" style="115" customWidth="1"/>
    <col min="15877" max="15877" width="19.28515625" style="115" customWidth="1"/>
    <col min="15878" max="15878" width="17.7109375" style="115" customWidth="1"/>
    <col min="15879" max="15879" width="10.85546875" style="115" bestFit="1" customWidth="1"/>
    <col min="15880" max="15880" width="9.85546875" style="115" bestFit="1" customWidth="1"/>
    <col min="15881" max="15881" width="11.85546875" style="115" bestFit="1" customWidth="1"/>
    <col min="15882" max="16128" width="9.140625" style="115"/>
    <col min="16129" max="16129" width="3" style="115" customWidth="1"/>
    <col min="16130" max="16130" width="35.140625" style="115" customWidth="1"/>
    <col min="16131" max="16131" width="8.7109375" style="115" customWidth="1"/>
    <col min="16132" max="16132" width="22.140625" style="115" customWidth="1"/>
    <col min="16133" max="16133" width="19.28515625" style="115" customWidth="1"/>
    <col min="16134" max="16134" width="17.7109375" style="115" customWidth="1"/>
    <col min="16135" max="16135" width="10.85546875" style="115" bestFit="1" customWidth="1"/>
    <col min="16136" max="16136" width="9.85546875" style="115" bestFit="1" customWidth="1"/>
    <col min="16137" max="16137" width="11.85546875" style="115" bestFit="1" customWidth="1"/>
    <col min="16138" max="16384" width="9.140625" style="115"/>
  </cols>
  <sheetData>
    <row r="1" spans="1:9" ht="18" customHeight="1">
      <c r="B1" s="334" t="s">
        <v>0</v>
      </c>
      <c r="C1" s="334"/>
      <c r="D1" s="334"/>
      <c r="E1" s="334"/>
      <c r="F1" s="148"/>
      <c r="H1" s="149"/>
      <c r="I1" s="149"/>
    </row>
    <row r="2" spans="1:9" ht="18" customHeight="1">
      <c r="B2" s="334" t="s">
        <v>312</v>
      </c>
      <c r="C2" s="334"/>
      <c r="D2" s="334"/>
      <c r="E2" s="334"/>
      <c r="F2" s="334"/>
      <c r="H2" s="149"/>
      <c r="I2" s="149"/>
    </row>
    <row r="3" spans="1:9" ht="18" customHeight="1">
      <c r="B3" s="147" t="s">
        <v>313</v>
      </c>
      <c r="C3" s="150"/>
      <c r="D3" s="151"/>
      <c r="E3" s="148"/>
      <c r="F3" s="148"/>
      <c r="H3" s="149"/>
      <c r="I3" s="149"/>
    </row>
    <row r="4" spans="1:9" ht="18" customHeight="1">
      <c r="B4" s="147"/>
      <c r="C4" s="150"/>
      <c r="D4" s="151"/>
      <c r="E4" s="148"/>
      <c r="F4" s="148"/>
      <c r="H4" s="149"/>
      <c r="I4" s="149"/>
    </row>
    <row r="5" spans="1:9" ht="18" customHeight="1">
      <c r="B5" s="147"/>
      <c r="C5" s="150"/>
      <c r="D5" s="151"/>
      <c r="E5" s="148"/>
      <c r="F5" s="148"/>
      <c r="H5" s="149"/>
      <c r="I5" s="149"/>
    </row>
    <row r="6" spans="1:9" ht="17.100000000000001" customHeight="1">
      <c r="B6" s="335" t="s">
        <v>314</v>
      </c>
      <c r="C6" s="336"/>
      <c r="D6" s="336"/>
      <c r="E6" s="152"/>
      <c r="F6" s="152"/>
      <c r="H6" s="149"/>
      <c r="I6" s="149"/>
    </row>
    <row r="7" spans="1:9" ht="32.25" customHeight="1">
      <c r="B7" s="153" t="s">
        <v>41</v>
      </c>
      <c r="C7" s="154" t="s">
        <v>20</v>
      </c>
      <c r="D7" s="155" t="s">
        <v>315</v>
      </c>
      <c r="E7" s="156" t="s">
        <v>316</v>
      </c>
      <c r="F7" s="156" t="s">
        <v>317</v>
      </c>
      <c r="H7" s="149"/>
      <c r="I7" s="149"/>
    </row>
    <row r="8" spans="1:9" ht="17.100000000000001" customHeight="1">
      <c r="B8" s="337" t="s">
        <v>29</v>
      </c>
      <c r="C8" s="338"/>
      <c r="D8" s="338"/>
      <c r="E8" s="338"/>
      <c r="F8" s="339"/>
    </row>
    <row r="9" spans="1:9" ht="17.100000000000001" customHeight="1">
      <c r="A9" s="116"/>
      <c r="B9" s="157" t="s">
        <v>318</v>
      </c>
      <c r="C9" s="157" t="s">
        <v>172</v>
      </c>
      <c r="D9" s="158">
        <v>7</v>
      </c>
      <c r="E9" s="159">
        <v>4732985</v>
      </c>
      <c r="F9" s="159">
        <v>16849426.600000001</v>
      </c>
    </row>
    <row r="10" spans="1:9" ht="17.100000000000001" customHeight="1">
      <c r="A10" s="116"/>
      <c r="B10" s="157" t="s">
        <v>319</v>
      </c>
      <c r="C10" s="157" t="s">
        <v>104</v>
      </c>
      <c r="D10" s="158">
        <v>2</v>
      </c>
      <c r="E10" s="159">
        <v>150000</v>
      </c>
      <c r="F10" s="159">
        <v>310500</v>
      </c>
    </row>
    <row r="11" spans="1:9" ht="17.100000000000001" customHeight="1">
      <c r="A11" s="116"/>
      <c r="B11" s="160" t="s">
        <v>320</v>
      </c>
      <c r="C11" s="161"/>
      <c r="D11" s="158">
        <f>SUM(D9:D10)</f>
        <v>9</v>
      </c>
      <c r="E11" s="159">
        <f>SUM(E9:E10)</f>
        <v>4882985</v>
      </c>
      <c r="F11" s="159">
        <f>SUM(F9:F10)</f>
        <v>17159926.600000001</v>
      </c>
    </row>
    <row r="12" spans="1:9">
      <c r="A12" s="116"/>
      <c r="B12" s="340" t="s">
        <v>40</v>
      </c>
      <c r="C12" s="341"/>
      <c r="D12" s="158">
        <f>D11</f>
        <v>9</v>
      </c>
      <c r="E12" s="158">
        <f>E11</f>
        <v>4882985</v>
      </c>
      <c r="F12" s="158">
        <f>F11</f>
        <v>17159926.600000001</v>
      </c>
    </row>
    <row r="13" spans="1:9">
      <c r="A13" s="116"/>
      <c r="B13" s="162"/>
      <c r="C13" s="162"/>
      <c r="D13" s="163"/>
      <c r="E13" s="164"/>
      <c r="F13" s="164"/>
    </row>
    <row r="14" spans="1:9">
      <c r="A14" s="116"/>
      <c r="B14" s="116"/>
      <c r="D14" s="165"/>
      <c r="E14" s="166"/>
      <c r="F14" s="166"/>
    </row>
    <row r="15" spans="1:9" ht="18.75">
      <c r="A15" s="116"/>
      <c r="B15" s="167" t="s">
        <v>321</v>
      </c>
      <c r="C15" s="168"/>
      <c r="D15" s="169"/>
      <c r="E15" s="170"/>
      <c r="F15" s="171"/>
    </row>
    <row r="16" spans="1:9" ht="31.5">
      <c r="A16" s="116"/>
      <c r="B16" s="172" t="s">
        <v>41</v>
      </c>
      <c r="C16" s="154" t="s">
        <v>20</v>
      </c>
      <c r="D16" s="173" t="s">
        <v>315</v>
      </c>
      <c r="E16" s="174" t="s">
        <v>316</v>
      </c>
      <c r="F16" s="174" t="s">
        <v>317</v>
      </c>
    </row>
    <row r="17" spans="1:6">
      <c r="A17" s="116"/>
      <c r="B17" s="337" t="s">
        <v>29</v>
      </c>
      <c r="C17" s="338"/>
      <c r="D17" s="338"/>
      <c r="E17" s="338"/>
      <c r="F17" s="339"/>
    </row>
    <row r="18" spans="1:6" ht="17.100000000000001" customHeight="1">
      <c r="A18" s="175"/>
      <c r="B18" s="176" t="s">
        <v>322</v>
      </c>
      <c r="C18" s="176" t="s">
        <v>122</v>
      </c>
      <c r="D18" s="158">
        <v>1</v>
      </c>
      <c r="E18" s="176">
        <v>121359</v>
      </c>
      <c r="F18" s="176">
        <v>499999.08</v>
      </c>
    </row>
    <row r="19" spans="1:6" ht="17.100000000000001" customHeight="1">
      <c r="A19" s="175"/>
      <c r="B19" s="176" t="s">
        <v>319</v>
      </c>
      <c r="C19" s="176" t="s">
        <v>104</v>
      </c>
      <c r="D19" s="158">
        <v>27</v>
      </c>
      <c r="E19" s="176">
        <v>25000000</v>
      </c>
      <c r="F19" s="176">
        <v>51827737.030000016</v>
      </c>
    </row>
    <row r="20" spans="1:6">
      <c r="A20" s="175"/>
      <c r="B20" s="177" t="s">
        <v>320</v>
      </c>
      <c r="C20" s="178"/>
      <c r="D20" s="158">
        <f>SUM(D18:D19)</f>
        <v>28</v>
      </c>
      <c r="E20" s="176">
        <f>SUM(E18:E19)</f>
        <v>25121359</v>
      </c>
      <c r="F20" s="176">
        <f>SUM(F18:F19)</f>
        <v>52327736.110000014</v>
      </c>
    </row>
    <row r="21" spans="1:6">
      <c r="A21" s="175"/>
      <c r="B21" s="332" t="s">
        <v>40</v>
      </c>
      <c r="C21" s="333"/>
      <c r="D21" s="158">
        <f>D20</f>
        <v>28</v>
      </c>
      <c r="E21" s="158">
        <f>E20</f>
        <v>25121359</v>
      </c>
      <c r="F21" s="158">
        <f>F20</f>
        <v>52327736.110000014</v>
      </c>
    </row>
    <row r="22" spans="1:6" ht="23.25">
      <c r="A22" s="179"/>
      <c r="B22" s="327" t="s">
        <v>323</v>
      </c>
      <c r="C22" s="328"/>
      <c r="D22" s="328"/>
      <c r="E22" s="328"/>
      <c r="F22" s="328"/>
    </row>
    <row r="23" spans="1:6">
      <c r="A23" s="179"/>
      <c r="B23" s="180" t="s">
        <v>41</v>
      </c>
      <c r="C23" s="181" t="s">
        <v>20</v>
      </c>
      <c r="D23" s="182" t="s">
        <v>315</v>
      </c>
      <c r="E23" s="183" t="s">
        <v>316</v>
      </c>
      <c r="F23" s="183" t="s">
        <v>317</v>
      </c>
    </row>
    <row r="24" spans="1:6" ht="17.100000000000001" customHeight="1">
      <c r="A24" s="179"/>
      <c r="B24" s="329" t="s">
        <v>29</v>
      </c>
      <c r="C24" s="330"/>
      <c r="D24" s="330"/>
      <c r="E24" s="330"/>
      <c r="F24" s="331"/>
    </row>
    <row r="25" spans="1:6" s="187" customFormat="1" ht="17.100000000000001" customHeight="1">
      <c r="A25" s="184"/>
      <c r="B25" s="185" t="s">
        <v>324</v>
      </c>
      <c r="C25" s="185" t="s">
        <v>45</v>
      </c>
      <c r="D25" s="186">
        <v>10</v>
      </c>
      <c r="E25" s="185">
        <v>40000000</v>
      </c>
      <c r="F25" s="185">
        <v>4000000</v>
      </c>
    </row>
    <row r="26" spans="1:6" ht="17.100000000000001" customHeight="1">
      <c r="A26" s="175"/>
      <c r="B26" s="177" t="s">
        <v>320</v>
      </c>
      <c r="C26" s="178"/>
      <c r="D26" s="158">
        <f>SUM(D25)</f>
        <v>10</v>
      </c>
      <c r="E26" s="176">
        <f>SUM(E25)</f>
        <v>40000000</v>
      </c>
      <c r="F26" s="176">
        <f>SUM(F25)</f>
        <v>4000000</v>
      </c>
    </row>
    <row r="27" spans="1:6">
      <c r="A27" s="179"/>
      <c r="B27" s="332" t="s">
        <v>40</v>
      </c>
      <c r="C27" s="333"/>
      <c r="D27" s="158">
        <f>D26</f>
        <v>10</v>
      </c>
      <c r="E27" s="158">
        <f>E26</f>
        <v>40000000</v>
      </c>
      <c r="F27" s="158">
        <f>F26</f>
        <v>4000000</v>
      </c>
    </row>
    <row r="28" spans="1:6">
      <c r="A28" s="179"/>
      <c r="B28" s="179"/>
      <c r="C28" s="175"/>
    </row>
    <row r="29" spans="1:6">
      <c r="A29" s="179"/>
      <c r="B29" s="179"/>
      <c r="C29" s="175"/>
    </row>
    <row r="30" spans="1:6">
      <c r="A30" s="179"/>
      <c r="B30" s="179"/>
      <c r="C30" s="175"/>
    </row>
    <row r="31" spans="1:6">
      <c r="A31" s="179"/>
      <c r="B31" s="179"/>
      <c r="C31" s="175"/>
    </row>
    <row r="32" spans="1:6">
      <c r="A32" s="179"/>
      <c r="B32" s="179"/>
      <c r="C32" s="175"/>
    </row>
    <row r="33" spans="1:3">
      <c r="A33" s="179"/>
      <c r="B33" s="179"/>
      <c r="C33" s="175"/>
    </row>
    <row r="34" spans="1:3">
      <c r="A34" s="179"/>
      <c r="B34" s="179"/>
      <c r="C34" s="175"/>
    </row>
    <row r="35" spans="1:3">
      <c r="A35" s="179"/>
      <c r="B35" s="179"/>
      <c r="C35" s="175"/>
    </row>
    <row r="36" spans="1:3">
      <c r="A36" s="179"/>
      <c r="B36" s="179"/>
      <c r="C36" s="175"/>
    </row>
    <row r="37" spans="1:3">
      <c r="A37" s="179"/>
      <c r="B37" s="179"/>
      <c r="C37" s="175"/>
    </row>
    <row r="38" spans="1:3">
      <c r="A38" s="179"/>
      <c r="B38" s="179"/>
      <c r="C38" s="175"/>
    </row>
    <row r="39" spans="1:3">
      <c r="A39" s="179"/>
      <c r="B39" s="179"/>
      <c r="C39" s="175"/>
    </row>
    <row r="40" spans="1:3">
      <c r="A40" s="179"/>
      <c r="B40" s="179"/>
      <c r="C40" s="175"/>
    </row>
    <row r="41" spans="1:3">
      <c r="A41" s="179"/>
      <c r="B41" s="179"/>
      <c r="C41" s="175"/>
    </row>
    <row r="42" spans="1:3">
      <c r="A42" s="179"/>
      <c r="B42" s="179"/>
      <c r="C42" s="175"/>
    </row>
    <row r="43" spans="1:3">
      <c r="A43" s="179"/>
      <c r="B43" s="179"/>
      <c r="C43" s="175"/>
    </row>
    <row r="44" spans="1:3">
      <c r="A44" s="179"/>
      <c r="B44" s="179"/>
      <c r="C44" s="175"/>
    </row>
    <row r="45" spans="1:3">
      <c r="A45" s="179"/>
      <c r="B45" s="179"/>
      <c r="C45" s="175"/>
    </row>
    <row r="46" spans="1:3">
      <c r="A46" s="179"/>
      <c r="B46" s="179"/>
      <c r="C46" s="175"/>
    </row>
    <row r="47" spans="1:3">
      <c r="A47" s="179"/>
      <c r="B47" s="179"/>
      <c r="C47" s="175"/>
    </row>
    <row r="48" spans="1:3">
      <c r="A48" s="179"/>
      <c r="B48" s="179"/>
      <c r="C48" s="175"/>
    </row>
    <row r="49" spans="1:3">
      <c r="A49" s="179"/>
      <c r="B49" s="179"/>
      <c r="C49" s="175"/>
    </row>
    <row r="50" spans="1:3">
      <c r="A50" s="179"/>
      <c r="B50" s="179"/>
      <c r="C50" s="175"/>
    </row>
    <row r="51" spans="1:3">
      <c r="A51" s="179"/>
      <c r="B51" s="179"/>
      <c r="C51" s="175"/>
    </row>
    <row r="52" spans="1:3">
      <c r="A52" s="179"/>
      <c r="B52" s="179"/>
      <c r="C52" s="175"/>
    </row>
    <row r="53" spans="1:3">
      <c r="A53" s="179"/>
      <c r="B53" s="179"/>
      <c r="C53" s="175"/>
    </row>
    <row r="54" spans="1:3">
      <c r="A54" s="179"/>
      <c r="B54" s="179"/>
      <c r="C54" s="175"/>
    </row>
    <row r="55" spans="1:3">
      <c r="A55" s="179"/>
      <c r="B55" s="179"/>
      <c r="C55" s="175"/>
    </row>
    <row r="56" spans="1:3">
      <c r="A56" s="179"/>
      <c r="B56" s="179"/>
      <c r="C56" s="175"/>
    </row>
    <row r="57" spans="1:3">
      <c r="A57" s="179"/>
      <c r="B57" s="179"/>
      <c r="C57" s="175"/>
    </row>
    <row r="58" spans="1:3">
      <c r="A58" s="179"/>
      <c r="B58" s="179"/>
      <c r="C58" s="175"/>
    </row>
    <row r="59" spans="1:3">
      <c r="A59" s="179"/>
      <c r="B59" s="179"/>
      <c r="C59" s="175"/>
    </row>
    <row r="60" spans="1:3">
      <c r="A60" s="179"/>
      <c r="B60" s="179"/>
      <c r="C60" s="175"/>
    </row>
    <row r="61" spans="1:3">
      <c r="A61" s="179"/>
      <c r="B61" s="179"/>
      <c r="C61" s="175"/>
    </row>
    <row r="62" spans="1:3">
      <c r="A62" s="179"/>
      <c r="B62" s="179"/>
      <c r="C62" s="175"/>
    </row>
    <row r="63" spans="1:3">
      <c r="A63" s="179"/>
      <c r="B63" s="179"/>
      <c r="C63" s="175"/>
    </row>
    <row r="64" spans="1:3">
      <c r="A64" s="179"/>
      <c r="B64" s="179"/>
      <c r="C64" s="175"/>
    </row>
    <row r="65" spans="1:3">
      <c r="A65" s="179"/>
      <c r="B65" s="179"/>
      <c r="C65" s="175"/>
    </row>
    <row r="66" spans="1:3">
      <c r="A66" s="179"/>
      <c r="B66" s="179"/>
      <c r="C66" s="175"/>
    </row>
    <row r="67" spans="1:3">
      <c r="A67" s="179"/>
      <c r="B67" s="179"/>
      <c r="C67" s="175"/>
    </row>
    <row r="68" spans="1:3">
      <c r="A68" s="179"/>
      <c r="B68" s="179"/>
      <c r="C68" s="175"/>
    </row>
    <row r="69" spans="1:3">
      <c r="A69" s="179"/>
      <c r="B69" s="179"/>
      <c r="C69" s="175"/>
    </row>
    <row r="70" spans="1:3">
      <c r="A70" s="179"/>
      <c r="B70" s="179"/>
      <c r="C70" s="175"/>
    </row>
    <row r="71" spans="1:3">
      <c r="A71" s="179"/>
      <c r="B71" s="179"/>
      <c r="C71" s="175"/>
    </row>
    <row r="72" spans="1:3">
      <c r="A72" s="179"/>
      <c r="B72" s="179"/>
      <c r="C72" s="175"/>
    </row>
    <row r="73" spans="1:3">
      <c r="A73" s="179"/>
      <c r="B73" s="179"/>
      <c r="C73" s="175"/>
    </row>
    <row r="74" spans="1:3">
      <c r="A74" s="179"/>
      <c r="B74" s="179"/>
      <c r="C74" s="175"/>
    </row>
    <row r="75" spans="1:3">
      <c r="A75" s="179"/>
      <c r="B75" s="179"/>
      <c r="C75" s="175"/>
    </row>
    <row r="76" spans="1:3">
      <c r="A76" s="179"/>
      <c r="B76" s="179"/>
      <c r="C76" s="175"/>
    </row>
    <row r="77" spans="1:3">
      <c r="A77" s="179"/>
      <c r="B77" s="179"/>
      <c r="C77" s="175"/>
    </row>
  </sheetData>
  <mergeCells count="10">
    <mergeCell ref="B21:C21"/>
    <mergeCell ref="B22:F22"/>
    <mergeCell ref="B24:F24"/>
    <mergeCell ref="B27:C27"/>
    <mergeCell ref="B1:E1"/>
    <mergeCell ref="B2:F2"/>
    <mergeCell ref="B6:D6"/>
    <mergeCell ref="B8:F8"/>
    <mergeCell ref="B12:C12"/>
    <mergeCell ref="B17:F17"/>
  </mergeCells>
  <pageMargins left="0.7" right="0" top="0.75" bottom="0" header="0.3" footer="0.3"/>
  <pageSetup paperSize="9" scale="8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workbookViewId="0">
      <selection activeCell="I21" sqref="I21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342" t="s">
        <v>0</v>
      </c>
      <c r="C1" s="342"/>
      <c r="D1" s="10"/>
      <c r="E1" s="10"/>
      <c r="F1" s="10"/>
    </row>
    <row r="2" spans="1:6" ht="27.95" customHeight="1">
      <c r="A2" s="9"/>
      <c r="B2" s="343" t="s">
        <v>302</v>
      </c>
      <c r="C2" s="343"/>
      <c r="D2" s="343"/>
      <c r="E2" s="343"/>
      <c r="F2" s="343"/>
    </row>
    <row r="3" spans="1:6" ht="42.75" customHeight="1">
      <c r="A3" s="6"/>
      <c r="B3" s="303" t="s">
        <v>47</v>
      </c>
      <c r="C3" s="304"/>
      <c r="D3" s="304"/>
      <c r="E3" s="304"/>
      <c r="F3" s="304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8" t="s">
        <v>95</v>
      </c>
      <c r="C5" s="80" t="s">
        <v>57</v>
      </c>
      <c r="D5" s="80" t="s">
        <v>53</v>
      </c>
      <c r="E5" s="81">
        <v>964981</v>
      </c>
      <c r="F5" s="80" t="s">
        <v>54</v>
      </c>
    </row>
    <row r="6" spans="1:6" ht="20.100000000000001" customHeight="1">
      <c r="A6" s="6"/>
      <c r="B6" s="78" t="s">
        <v>94</v>
      </c>
      <c r="C6" s="79" t="s">
        <v>52</v>
      </c>
      <c r="D6" s="80" t="s">
        <v>56</v>
      </c>
      <c r="E6" s="81">
        <v>984000</v>
      </c>
      <c r="F6" s="82">
        <v>46640</v>
      </c>
    </row>
    <row r="7" spans="1:6" ht="20.100000000000001" customHeight="1">
      <c r="A7" s="6"/>
      <c r="B7" s="78" t="s">
        <v>98</v>
      </c>
      <c r="C7" s="79" t="s">
        <v>57</v>
      </c>
      <c r="D7" s="83" t="s">
        <v>58</v>
      </c>
      <c r="E7" s="81" t="s">
        <v>55</v>
      </c>
      <c r="F7" s="84" t="s">
        <v>55</v>
      </c>
    </row>
    <row r="8" spans="1:6" ht="20.100000000000001" customHeight="1">
      <c r="A8" s="6"/>
      <c r="B8" s="78" t="s">
        <v>94</v>
      </c>
      <c r="C8" s="79" t="s">
        <v>57</v>
      </c>
      <c r="D8" s="83" t="s">
        <v>59</v>
      </c>
      <c r="E8" s="81" t="s">
        <v>55</v>
      </c>
      <c r="F8" s="84" t="s">
        <v>55</v>
      </c>
    </row>
    <row r="9" spans="1:6" ht="20.100000000000001" customHeight="1">
      <c r="A9" s="6"/>
      <c r="B9" s="78" t="s">
        <v>98</v>
      </c>
      <c r="C9" s="85" t="s">
        <v>60</v>
      </c>
      <c r="D9" s="83" t="s">
        <v>61</v>
      </c>
      <c r="E9" s="81" t="s">
        <v>55</v>
      </c>
      <c r="F9" s="84" t="s">
        <v>55</v>
      </c>
    </row>
    <row r="10" spans="1:6" ht="20.100000000000001" customHeight="1">
      <c r="A10" s="6"/>
      <c r="B10" s="78" t="s">
        <v>94</v>
      </c>
      <c r="C10" s="85" t="s">
        <v>60</v>
      </c>
      <c r="D10" s="83" t="s">
        <v>62</v>
      </c>
      <c r="E10" s="81" t="s">
        <v>55</v>
      </c>
      <c r="F10" s="84" t="s">
        <v>55</v>
      </c>
    </row>
    <row r="11" spans="1:6" ht="20.100000000000001" customHeight="1">
      <c r="A11" s="6"/>
      <c r="B11" s="78" t="s">
        <v>97</v>
      </c>
      <c r="C11" s="79" t="s">
        <v>52</v>
      </c>
      <c r="D11" s="83" t="s">
        <v>100</v>
      </c>
      <c r="E11" s="81" t="s">
        <v>55</v>
      </c>
      <c r="F11" s="84" t="s">
        <v>55</v>
      </c>
    </row>
    <row r="12" spans="1:6" ht="20.100000000000001" customHeight="1">
      <c r="A12" s="6"/>
      <c r="B12" s="78" t="s">
        <v>96</v>
      </c>
      <c r="C12" s="79" t="s">
        <v>52</v>
      </c>
      <c r="D12" s="83" t="s">
        <v>101</v>
      </c>
      <c r="E12" s="81" t="s">
        <v>55</v>
      </c>
      <c r="F12" s="84" t="s">
        <v>55</v>
      </c>
    </row>
    <row r="13" spans="1:6" ht="20.100000000000001" customHeight="1">
      <c r="A13" s="6"/>
      <c r="B13" s="143" t="s">
        <v>97</v>
      </c>
      <c r="C13" s="144" t="s">
        <v>57</v>
      </c>
      <c r="D13" s="145" t="s">
        <v>203</v>
      </c>
      <c r="E13" s="146">
        <v>506767</v>
      </c>
      <c r="F13" s="84" t="s">
        <v>55</v>
      </c>
    </row>
    <row r="14" spans="1:6" ht="20.100000000000001" customHeight="1">
      <c r="B14" s="78" t="s">
        <v>96</v>
      </c>
      <c r="C14" s="79" t="s">
        <v>57</v>
      </c>
      <c r="D14" s="83" t="s">
        <v>99</v>
      </c>
      <c r="E14" s="81">
        <v>1026082</v>
      </c>
      <c r="F14" s="84" t="s">
        <v>55</v>
      </c>
    </row>
    <row r="15" spans="1:6" ht="20.100000000000001" customHeight="1">
      <c r="A15" s="6"/>
      <c r="B15" s="78" t="s">
        <v>97</v>
      </c>
      <c r="C15" s="85" t="s">
        <v>60</v>
      </c>
      <c r="D15" s="83" t="s">
        <v>206</v>
      </c>
      <c r="E15" s="81" t="s">
        <v>55</v>
      </c>
      <c r="F15" s="84" t="s">
        <v>55</v>
      </c>
    </row>
    <row r="16" spans="1:6" ht="20.100000000000001" customHeight="1">
      <c r="A16" s="6"/>
      <c r="B16" s="78" t="s">
        <v>96</v>
      </c>
      <c r="C16" s="85" t="s">
        <v>60</v>
      </c>
      <c r="D16" s="83" t="s">
        <v>207</v>
      </c>
      <c r="E16" s="81" t="s">
        <v>55</v>
      </c>
      <c r="F16" s="84" t="s">
        <v>55</v>
      </c>
    </row>
    <row r="17" spans="1:6" ht="20.100000000000001" customHeight="1">
      <c r="A17" s="6"/>
      <c r="B17" s="78" t="s">
        <v>241</v>
      </c>
      <c r="C17" s="85" t="s">
        <v>52</v>
      </c>
      <c r="D17" s="83" t="s">
        <v>243</v>
      </c>
      <c r="E17" s="81" t="s">
        <v>55</v>
      </c>
      <c r="F17" s="84" t="s">
        <v>55</v>
      </c>
    </row>
    <row r="18" spans="1:6" ht="20.100000000000001" customHeight="1">
      <c r="A18" s="6"/>
      <c r="B18" s="78" t="s">
        <v>242</v>
      </c>
      <c r="C18" s="85" t="s">
        <v>57</v>
      </c>
      <c r="D18" s="83" t="s">
        <v>244</v>
      </c>
      <c r="E18" s="81" t="s">
        <v>55</v>
      </c>
      <c r="F18" s="84" t="s">
        <v>55</v>
      </c>
    </row>
    <row r="19" spans="1:6" ht="20.100000000000001" customHeight="1">
      <c r="A19" s="6"/>
      <c r="B19" s="78" t="s">
        <v>241</v>
      </c>
      <c r="C19" s="85" t="s">
        <v>57</v>
      </c>
      <c r="D19" s="83" t="s">
        <v>245</v>
      </c>
      <c r="E19" s="81" t="s">
        <v>55</v>
      </c>
      <c r="F19" s="84" t="s">
        <v>55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11" sqref="C11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344" t="s">
        <v>63</v>
      </c>
      <c r="B1" s="344"/>
      <c r="C1" s="344"/>
    </row>
    <row r="2" spans="1:3" ht="34.5" customHeight="1">
      <c r="A2" s="5" t="s">
        <v>64</v>
      </c>
      <c r="B2" s="16" t="s">
        <v>65</v>
      </c>
      <c r="C2" s="17" t="s">
        <v>66</v>
      </c>
    </row>
    <row r="3" spans="1:3" ht="34.5" customHeight="1">
      <c r="A3" s="18" t="s">
        <v>67</v>
      </c>
      <c r="B3" s="16">
        <v>45515</v>
      </c>
      <c r="C3" s="17" t="s">
        <v>68</v>
      </c>
    </row>
    <row r="4" spans="1:3" ht="34.5" customHeight="1">
      <c r="A4" s="18" t="s">
        <v>69</v>
      </c>
      <c r="B4" s="16">
        <v>45530</v>
      </c>
      <c r="C4" s="17" t="s">
        <v>70</v>
      </c>
    </row>
    <row r="5" spans="1:3" ht="34.5" customHeight="1">
      <c r="A5" s="18" t="s">
        <v>71</v>
      </c>
      <c r="B5" s="16">
        <v>45530</v>
      </c>
      <c r="C5" s="17" t="s">
        <v>72</v>
      </c>
    </row>
    <row r="6" spans="1:3" ht="34.5" customHeight="1">
      <c r="A6" s="5" t="s">
        <v>73</v>
      </c>
      <c r="B6" s="16">
        <v>45530</v>
      </c>
      <c r="C6" s="17" t="s">
        <v>74</v>
      </c>
    </row>
    <row r="7" spans="1:3" ht="34.5" customHeight="1">
      <c r="A7" s="5" t="s">
        <v>75</v>
      </c>
      <c r="B7" s="16">
        <v>45560</v>
      </c>
      <c r="C7" s="17" t="s">
        <v>76</v>
      </c>
    </row>
    <row r="8" spans="1:3" ht="25.5" customHeight="1">
      <c r="A8" s="5" t="s">
        <v>199</v>
      </c>
      <c r="B8" s="16" t="s">
        <v>198</v>
      </c>
      <c r="C8" s="17" t="s">
        <v>200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OTC</vt:lpstr>
      <vt:lpstr>Non OTC 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2025-10-07T11:10:22Z</cp:lastPrinted>
  <dcterms:created xsi:type="dcterms:W3CDTF">2024-09-12T06:50:39Z</dcterms:created>
  <dcterms:modified xsi:type="dcterms:W3CDTF">2025-10-07T11:11:26Z</dcterms:modified>
</cp:coreProperties>
</file>